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md.sharepoint.com/sites/usmo-finrep-FinAff/Shared Documents/FinAff/Debt_ Digital Accessibility Reports/Debt Management/Revenue Bonds/EXCEL/"/>
    </mc:Choice>
  </mc:AlternateContent>
  <xr:revisionPtr revIDLastSave="0" documentId="8_{C479C602-E28C-43CB-8709-55C8D987D49E}" xr6:coauthVersionLast="47" xr6:coauthVersionMax="47" xr10:uidLastSave="{00000000-0000-0000-0000-000000000000}"/>
  <bookViews>
    <workbookView xWindow="29550" yWindow="615" windowWidth="28245" windowHeight="14415" xr2:uid="{D5B6B6A1-228C-44E3-8488-D114FC8D7C1E}"/>
  </bookViews>
  <sheets>
    <sheet name="Final Ref 2019C" sheetId="7" r:id="rId1"/>
  </sheets>
  <definedNames>
    <definedName name="_xlnm.Print_Titles" localSheetId="0">'Final Ref 2019C'!$A:$A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Z33" i="7" l="1"/>
  <c r="DY33" i="7"/>
  <c r="DZ32" i="7"/>
  <c r="EA32" i="7" s="1"/>
  <c r="R6" i="7"/>
  <c r="R26" i="7"/>
  <c r="EA33" i="7"/>
  <c r="DY31" i="7"/>
  <c r="DY29" i="7"/>
  <c r="DY27" i="7"/>
  <c r="DZ31" i="7"/>
  <c r="R31" i="7"/>
  <c r="DZ30" i="7"/>
  <c r="EA30" i="7" s="1"/>
  <c r="DZ29" i="7"/>
  <c r="DZ28" i="7"/>
  <c r="EA28" i="7" s="1"/>
  <c r="DZ27" i="7"/>
  <c r="DZ26" i="7"/>
  <c r="EA26" i="7" s="1"/>
  <c r="DZ8" i="7"/>
  <c r="EA8" i="7" s="1"/>
  <c r="N49" i="7"/>
  <c r="M49" i="7"/>
  <c r="H49" i="7"/>
  <c r="G49" i="7"/>
  <c r="F49" i="7"/>
  <c r="E49" i="7"/>
  <c r="D49" i="7"/>
  <c r="C49" i="7"/>
  <c r="DB47" i="7"/>
  <c r="AP47" i="7"/>
  <c r="O47" i="7"/>
  <c r="J47" i="7"/>
  <c r="V47" i="7" s="1"/>
  <c r="I47" i="7"/>
  <c r="O46" i="7"/>
  <c r="J46" i="7"/>
  <c r="CP45" i="7"/>
  <c r="O45" i="7"/>
  <c r="J45" i="7"/>
  <c r="BJ45" i="7" s="1"/>
  <c r="I45" i="7"/>
  <c r="AO45" i="7" s="1"/>
  <c r="O44" i="7"/>
  <c r="J44" i="7"/>
  <c r="AD44" i="7" s="1"/>
  <c r="AE44" i="7" s="1"/>
  <c r="DU43" i="7"/>
  <c r="CO43" i="7"/>
  <c r="BU43" i="7"/>
  <c r="BI43" i="7"/>
  <c r="AO43" i="7"/>
  <c r="O43" i="7"/>
  <c r="J43" i="7"/>
  <c r="I43" i="7"/>
  <c r="DI43" i="7" s="1"/>
  <c r="DM43" i="7"/>
  <c r="O42" i="7"/>
  <c r="J42" i="7"/>
  <c r="DJ41" i="7"/>
  <c r="CP41" i="7"/>
  <c r="AC41" i="7"/>
  <c r="O41" i="7"/>
  <c r="J41" i="7"/>
  <c r="BJ41" i="7" s="1"/>
  <c r="DF41" i="7"/>
  <c r="I41" i="7"/>
  <c r="K41" i="7" s="1"/>
  <c r="O40" i="7"/>
  <c r="J40" i="7"/>
  <c r="DF40" i="7" s="1"/>
  <c r="DG40" i="7" s="1"/>
  <c r="BB39" i="7"/>
  <c r="O39" i="7"/>
  <c r="J39" i="7"/>
  <c r="DJ39" i="7" s="1"/>
  <c r="I39" i="7"/>
  <c r="CX38" i="7"/>
  <c r="CY38" i="7" s="1"/>
  <c r="AX38" i="7"/>
  <c r="AY38" i="7" s="1"/>
  <c r="AD38" i="7"/>
  <c r="AE38" i="7" s="1"/>
  <c r="O38" i="7"/>
  <c r="J38" i="7"/>
  <c r="CT38" i="7" s="1"/>
  <c r="CU38" i="7" s="1"/>
  <c r="DN38" i="7"/>
  <c r="DO38" i="7" s="1"/>
  <c r="DF37" i="7"/>
  <c r="BV37" i="7"/>
  <c r="AD37" i="7"/>
  <c r="O37" i="7"/>
  <c r="J37" i="7"/>
  <c r="DV37" i="7" s="1"/>
  <c r="CX37" i="7"/>
  <c r="I37" i="7"/>
  <c r="Y37" i="7" s="1"/>
  <c r="DA37" i="7"/>
  <c r="O36" i="7"/>
  <c r="J36" i="7"/>
  <c r="CG35" i="7"/>
  <c r="O35" i="7"/>
  <c r="J35" i="7"/>
  <c r="BB35" i="7" s="1"/>
  <c r="I35" i="7"/>
  <c r="BU35" i="7" s="1"/>
  <c r="DI35" i="7"/>
  <c r="O34" i="7"/>
  <c r="J34" i="7"/>
  <c r="CM33" i="7"/>
  <c r="CA33" i="7"/>
  <c r="BG33" i="7"/>
  <c r="BC33" i="7"/>
  <c r="AU33" i="7"/>
  <c r="AA33" i="7"/>
  <c r="W33" i="7"/>
  <c r="O33" i="7"/>
  <c r="J33" i="7"/>
  <c r="I33" i="7"/>
  <c r="O32" i="7"/>
  <c r="J32" i="7"/>
  <c r="CU31" i="7"/>
  <c r="O31" i="7"/>
  <c r="J31" i="7"/>
  <c r="I31" i="7"/>
  <c r="AE31" i="7"/>
  <c r="DW30" i="7"/>
  <c r="DO30" i="7"/>
  <c r="DG30" i="7"/>
  <c r="DC30" i="7"/>
  <c r="CY30" i="7"/>
  <c r="CQ30" i="7"/>
  <c r="CE30" i="7"/>
  <c r="CA30" i="7"/>
  <c r="BS30" i="7"/>
  <c r="BO30" i="7"/>
  <c r="BG30" i="7"/>
  <c r="BC30" i="7"/>
  <c r="AU30" i="7"/>
  <c r="AQ30" i="7"/>
  <c r="AI30" i="7"/>
  <c r="AE30" i="7"/>
  <c r="W30" i="7"/>
  <c r="O30" i="7"/>
  <c r="J30" i="7"/>
  <c r="K30" i="7"/>
  <c r="DK30" i="7"/>
  <c r="DK29" i="7"/>
  <c r="AU29" i="7"/>
  <c r="O29" i="7"/>
  <c r="J29" i="7"/>
  <c r="I29" i="7"/>
  <c r="DO28" i="7"/>
  <c r="DC28" i="7"/>
  <c r="CU28" i="7"/>
  <c r="CQ28" i="7"/>
  <c r="CA28" i="7"/>
  <c r="BS28" i="7"/>
  <c r="BO28" i="7"/>
  <c r="BK28" i="7"/>
  <c r="AQ28" i="7"/>
  <c r="AM28" i="7"/>
  <c r="AA28" i="7"/>
  <c r="O28" i="7"/>
  <c r="J28" i="7"/>
  <c r="CQ27" i="7"/>
  <c r="BS27" i="7"/>
  <c r="AI27" i="7"/>
  <c r="O27" i="7"/>
  <c r="J27" i="7"/>
  <c r="I27" i="7"/>
  <c r="DS26" i="7"/>
  <c r="DK26" i="7"/>
  <c r="DG26" i="7"/>
  <c r="DC26" i="7"/>
  <c r="CU26" i="7"/>
  <c r="CQ26" i="7"/>
  <c r="CI26" i="7"/>
  <c r="CE26" i="7"/>
  <c r="BW26" i="7"/>
  <c r="BS26" i="7"/>
  <c r="BK26" i="7"/>
  <c r="BG26" i="7"/>
  <c r="AY26" i="7"/>
  <c r="AU26" i="7"/>
  <c r="AQ26" i="7"/>
  <c r="AI26" i="7"/>
  <c r="AA26" i="7"/>
  <c r="W26" i="7"/>
  <c r="O26" i="7"/>
  <c r="J26" i="7"/>
  <c r="DF25" i="7"/>
  <c r="O25" i="7"/>
  <c r="J25" i="7"/>
  <c r="DB25" i="7" s="1"/>
  <c r="I25" i="7"/>
  <c r="CC25" i="7" s="1"/>
  <c r="CW25" i="7"/>
  <c r="CH24" i="7"/>
  <c r="CI24" i="7" s="1"/>
  <c r="BN24" i="7"/>
  <c r="BO24" i="7" s="1"/>
  <c r="AP24" i="7"/>
  <c r="AQ24" i="7" s="1"/>
  <c r="O24" i="7"/>
  <c r="J24" i="7"/>
  <c r="BZ24" i="7" s="1"/>
  <c r="CA24" i="7" s="1"/>
  <c r="DB24" i="7"/>
  <c r="DC24" i="7" s="1"/>
  <c r="BI23" i="7"/>
  <c r="Y23" i="7"/>
  <c r="O23" i="7"/>
  <c r="J23" i="7"/>
  <c r="BR23" i="7" s="1"/>
  <c r="I23" i="7"/>
  <c r="DQ23" i="7" s="1"/>
  <c r="O22" i="7"/>
  <c r="J22" i="7"/>
  <c r="BV22" i="7"/>
  <c r="BW22" i="7"/>
  <c r="DB21" i="7"/>
  <c r="BJ21" i="7"/>
  <c r="Z21" i="7"/>
  <c r="O21" i="7"/>
  <c r="J21" i="7"/>
  <c r="BV21" i="7" s="1"/>
  <c r="I21" i="7"/>
  <c r="O20" i="7"/>
  <c r="J20" i="7"/>
  <c r="DJ19" i="7"/>
  <c r="DK19" i="7"/>
  <c r="DA19" i="7"/>
  <c r="CS19" i="7"/>
  <c r="BE19" i="7"/>
  <c r="AO19" i="7"/>
  <c r="AH19" i="7"/>
  <c r="AG19" i="7"/>
  <c r="AI19" i="7" s="1"/>
  <c r="O19" i="7"/>
  <c r="J19" i="7"/>
  <c r="CD19" i="7" s="1"/>
  <c r="DF19" i="7"/>
  <c r="DR19" i="7"/>
  <c r="I19" i="7"/>
  <c r="DI19" i="7" s="1"/>
  <c r="CW19" i="7"/>
  <c r="DU19" i="7"/>
  <c r="DF18" i="7"/>
  <c r="DG18" i="7"/>
  <c r="O18" i="7"/>
  <c r="J18" i="7"/>
  <c r="CH18" i="7" s="1"/>
  <c r="CI18" i="7" s="1"/>
  <c r="DJ17" i="7"/>
  <c r="BR17" i="7"/>
  <c r="BN17" i="7"/>
  <c r="O17" i="7"/>
  <c r="J17" i="7"/>
  <c r="BB17" i="7" s="1"/>
  <c r="I17" i="7"/>
  <c r="AO17" i="7" s="1"/>
  <c r="CX16" i="7"/>
  <c r="CY16" i="7"/>
  <c r="BV16" i="7"/>
  <c r="BW16" i="7" s="1"/>
  <c r="O16" i="7"/>
  <c r="J16" i="7"/>
  <c r="BB16" i="7" s="1"/>
  <c r="BC16" i="7" s="1"/>
  <c r="DQ15" i="7"/>
  <c r="DE15" i="7"/>
  <c r="CK15" i="7"/>
  <c r="CG15" i="7"/>
  <c r="AW15" i="7"/>
  <c r="AG15" i="7"/>
  <c r="AC15" i="7"/>
  <c r="V15" i="7"/>
  <c r="O15" i="7"/>
  <c r="J15" i="7"/>
  <c r="BB15" i="7" s="1"/>
  <c r="CX15" i="7"/>
  <c r="I15" i="7"/>
  <c r="BY15" i="7" s="1"/>
  <c r="O14" i="7"/>
  <c r="J14" i="7"/>
  <c r="CG13" i="7"/>
  <c r="BY13" i="7"/>
  <c r="O13" i="7"/>
  <c r="J13" i="7"/>
  <c r="AP13" i="7" s="1"/>
  <c r="DR13" i="7"/>
  <c r="I13" i="7"/>
  <c r="BM13" i="7" s="1"/>
  <c r="DU13" i="7"/>
  <c r="BR12" i="7"/>
  <c r="BS12" i="7" s="1"/>
  <c r="O12" i="7"/>
  <c r="J12" i="7"/>
  <c r="CP12" i="7"/>
  <c r="CQ12" i="7" s="1"/>
  <c r="DA11" i="7"/>
  <c r="BE11" i="7"/>
  <c r="BA11" i="7"/>
  <c r="AO11" i="7"/>
  <c r="Y11" i="7"/>
  <c r="O11" i="7"/>
  <c r="J11" i="7"/>
  <c r="I11" i="7"/>
  <c r="CK11" i="7" s="1"/>
  <c r="AG11" i="7"/>
  <c r="O10" i="7"/>
  <c r="J10" i="7"/>
  <c r="DU9" i="7"/>
  <c r="DQ9" i="7"/>
  <c r="DM9" i="7"/>
  <c r="DI9" i="7"/>
  <c r="DE9" i="7"/>
  <c r="DA9" i="7"/>
  <c r="CW9" i="7"/>
  <c r="CS9" i="7"/>
  <c r="CO9" i="7"/>
  <c r="CK9" i="7"/>
  <c r="CG9" i="7"/>
  <c r="CC9" i="7"/>
  <c r="BY9" i="7"/>
  <c r="BU9" i="7"/>
  <c r="BQ9" i="7"/>
  <c r="BM9" i="7"/>
  <c r="BI9" i="7"/>
  <c r="BE9" i="7"/>
  <c r="BA9" i="7"/>
  <c r="AW9" i="7"/>
  <c r="AS9" i="7"/>
  <c r="AO9" i="7"/>
  <c r="AK9" i="7"/>
  <c r="AG9" i="7"/>
  <c r="AC9" i="7"/>
  <c r="Y9" i="7"/>
  <c r="U9" i="7"/>
  <c r="O9" i="7"/>
  <c r="J9" i="7"/>
  <c r="CT9" i="7" s="1"/>
  <c r="CU9" i="7" s="1"/>
  <c r="DV8" i="7"/>
  <c r="DW8" i="7"/>
  <c r="DR8" i="7"/>
  <c r="DN8" i="7"/>
  <c r="DJ8" i="7"/>
  <c r="DF8" i="7"/>
  <c r="DB8" i="7"/>
  <c r="DC8" i="7" s="1"/>
  <c r="CX8" i="7"/>
  <c r="CY8" i="7" s="1"/>
  <c r="CT8" i="7"/>
  <c r="CP8" i="7"/>
  <c r="CL8" i="7"/>
  <c r="CM8" i="7" s="1"/>
  <c r="CH8" i="7"/>
  <c r="CD8" i="7"/>
  <c r="CE8" i="7" s="1"/>
  <c r="CA8" i="7"/>
  <c r="BV8" i="7"/>
  <c r="BS8" i="7"/>
  <c r="BN8" i="7"/>
  <c r="BO8" i="7"/>
  <c r="BJ8" i="7"/>
  <c r="BK8" i="7"/>
  <c r="BF8" i="7"/>
  <c r="BC8" i="7"/>
  <c r="AY8" i="7"/>
  <c r="AU8" i="7"/>
  <c r="AT8" i="7"/>
  <c r="AP8" i="7"/>
  <c r="AL8" i="7"/>
  <c r="AI8" i="7"/>
  <c r="AD8" i="7"/>
  <c r="AE8" i="7" s="1"/>
  <c r="Z8" i="7"/>
  <c r="AA8" i="7" s="1"/>
  <c r="V8" i="7"/>
  <c r="O8" i="7"/>
  <c r="J8" i="7"/>
  <c r="K8" i="7"/>
  <c r="O49" i="7"/>
  <c r="R8" i="7"/>
  <c r="W8" i="7"/>
  <c r="DS8" i="7"/>
  <c r="BG8" i="7"/>
  <c r="CQ8" i="7"/>
  <c r="CY9" i="7"/>
  <c r="K13" i="7"/>
  <c r="DG32" i="7"/>
  <c r="BG32" i="7"/>
  <c r="CE32" i="7"/>
  <c r="AE32" i="7"/>
  <c r="DC32" i="7"/>
  <c r="BC32" i="7"/>
  <c r="DW32" i="7"/>
  <c r="BW32" i="7"/>
  <c r="CQ32" i="7"/>
  <c r="CM32" i="7"/>
  <c r="AY32" i="7"/>
  <c r="CA32" i="7"/>
  <c r="AQ32" i="7"/>
  <c r="AU32" i="7"/>
  <c r="CY32" i="7"/>
  <c r="CI32" i="7"/>
  <c r="AI32" i="7"/>
  <c r="BK32" i="7"/>
  <c r="AM32" i="7"/>
  <c r="DS32" i="7"/>
  <c r="DO32" i="7"/>
  <c r="AA32" i="7"/>
  <c r="DK32" i="7"/>
  <c r="CU32" i="7"/>
  <c r="K32" i="7"/>
  <c r="BS32" i="7"/>
  <c r="BO32" i="7"/>
  <c r="CU8" i="7"/>
  <c r="DV13" i="7"/>
  <c r="DW13" i="7"/>
  <c r="DF13" i="7"/>
  <c r="CP13" i="7"/>
  <c r="BZ13" i="7"/>
  <c r="CA13" i="7" s="1"/>
  <c r="BJ13" i="7"/>
  <c r="AT13" i="7"/>
  <c r="AD13" i="7"/>
  <c r="DN13" i="7"/>
  <c r="CX13" i="7"/>
  <c r="CH13" i="7"/>
  <c r="CI13" i="7"/>
  <c r="BR13" i="7"/>
  <c r="BB13" i="7"/>
  <c r="AL13" i="7"/>
  <c r="V13" i="7"/>
  <c r="DJ13" i="7"/>
  <c r="CT13" i="7"/>
  <c r="CD13" i="7"/>
  <c r="BN13" i="7"/>
  <c r="BO13" i="7" s="1"/>
  <c r="AX13" i="7"/>
  <c r="AH13" i="7"/>
  <c r="AI13" i="7" s="1"/>
  <c r="CL13" i="7"/>
  <c r="DC9" i="7"/>
  <c r="DN9" i="7"/>
  <c r="CX9" i="7"/>
  <c r="CH9" i="7"/>
  <c r="CI9" i="7" s="1"/>
  <c r="BR9" i="7"/>
  <c r="BS9" i="7" s="1"/>
  <c r="BB9" i="7"/>
  <c r="AL9" i="7"/>
  <c r="AM9" i="7"/>
  <c r="V9" i="7"/>
  <c r="DV9" i="7"/>
  <c r="DF9" i="7"/>
  <c r="CP9" i="7"/>
  <c r="CQ9" i="7" s="1"/>
  <c r="BZ9" i="7"/>
  <c r="CA9" i="7" s="1"/>
  <c r="BJ9" i="7"/>
  <c r="AT9" i="7"/>
  <c r="AD9" i="7"/>
  <c r="K9" i="7"/>
  <c r="DR9" i="7"/>
  <c r="DS9" i="7"/>
  <c r="DB9" i="7"/>
  <c r="CL9" i="7"/>
  <c r="CM9" i="7"/>
  <c r="BV9" i="7"/>
  <c r="BW9" i="7"/>
  <c r="BF9" i="7"/>
  <c r="BG9" i="7" s="1"/>
  <c r="AP9" i="7"/>
  <c r="AQ9" i="7"/>
  <c r="Z9" i="7"/>
  <c r="AA9" i="7" s="1"/>
  <c r="DF12" i="7"/>
  <c r="DG12" i="7"/>
  <c r="CH12" i="7"/>
  <c r="CI12" i="7"/>
  <c r="BJ12" i="7"/>
  <c r="BK12" i="7" s="1"/>
  <c r="AL12" i="7"/>
  <c r="AM12" i="7" s="1"/>
  <c r="K12" i="7"/>
  <c r="DB12" i="7"/>
  <c r="DC12" i="7" s="1"/>
  <c r="CD12" i="7"/>
  <c r="CE12" i="7" s="1"/>
  <c r="BF12" i="7"/>
  <c r="BG12" i="7" s="1"/>
  <c r="AH12" i="7"/>
  <c r="AI12" i="7"/>
  <c r="DV12" i="7"/>
  <c r="DW12" i="7" s="1"/>
  <c r="CX12" i="7"/>
  <c r="CY12" i="7"/>
  <c r="BZ12" i="7"/>
  <c r="CA12" i="7" s="1"/>
  <c r="BB12" i="7"/>
  <c r="BC12" i="7" s="1"/>
  <c r="AD12" i="7"/>
  <c r="AE12" i="7" s="1"/>
  <c r="DR12" i="7"/>
  <c r="DS12" i="7" s="1"/>
  <c r="CT12" i="7"/>
  <c r="CU12" i="7" s="1"/>
  <c r="BV12" i="7"/>
  <c r="BW12" i="7"/>
  <c r="AX12" i="7"/>
  <c r="AY12" i="7" s="1"/>
  <c r="Z12" i="7"/>
  <c r="AA12" i="7"/>
  <c r="DJ12" i="7"/>
  <c r="DK12" i="7"/>
  <c r="CL12" i="7"/>
  <c r="CM12" i="7" s="1"/>
  <c r="BN12" i="7"/>
  <c r="BO12" i="7" s="1"/>
  <c r="AP12" i="7"/>
  <c r="AQ12" i="7"/>
  <c r="BF13" i="7"/>
  <c r="CU27" i="7"/>
  <c r="Z13" i="7"/>
  <c r="DG8" i="7"/>
  <c r="W9" i="7"/>
  <c r="BC9" i="7"/>
  <c r="DB13" i="7"/>
  <c r="AQ8" i="7"/>
  <c r="CI29" i="7"/>
  <c r="AA31" i="7"/>
  <c r="BV13" i="7"/>
  <c r="CI8" i="7"/>
  <c r="DO8" i="7"/>
  <c r="AE9" i="7"/>
  <c r="DW9" i="7"/>
  <c r="DJ36" i="7"/>
  <c r="DK36" i="7" s="1"/>
  <c r="CL36" i="7"/>
  <c r="CM36" i="7"/>
  <c r="DF36" i="7"/>
  <c r="DG36" i="7" s="1"/>
  <c r="BZ36" i="7"/>
  <c r="CA36" i="7" s="1"/>
  <c r="AT36" i="7"/>
  <c r="AU36" i="7"/>
  <c r="K36" i="7"/>
  <c r="CX36" i="7"/>
  <c r="CY36" i="7" s="1"/>
  <c r="BN36" i="7"/>
  <c r="BO36" i="7" s="1"/>
  <c r="AH36" i="7"/>
  <c r="AI36" i="7" s="1"/>
  <c r="CT36" i="7"/>
  <c r="CU36" i="7"/>
  <c r="BJ36" i="7"/>
  <c r="BK36" i="7" s="1"/>
  <c r="DV36" i="7"/>
  <c r="DW36" i="7" s="1"/>
  <c r="DR36" i="7"/>
  <c r="DS36" i="7" s="1"/>
  <c r="BV36" i="7"/>
  <c r="BW36" i="7" s="1"/>
  <c r="AD36" i="7"/>
  <c r="AE36" i="7" s="1"/>
  <c r="Z36" i="7"/>
  <c r="AA36" i="7"/>
  <c r="DB36" i="7"/>
  <c r="DC36" i="7" s="1"/>
  <c r="BF36" i="7"/>
  <c r="BG36" i="7" s="1"/>
  <c r="AL36" i="7"/>
  <c r="AM36" i="7" s="1"/>
  <c r="CP36" i="7"/>
  <c r="CQ36" i="7" s="1"/>
  <c r="CH36" i="7"/>
  <c r="CI36" i="7" s="1"/>
  <c r="V36" i="7"/>
  <c r="BR36" i="7"/>
  <c r="BS36" i="7"/>
  <c r="BB36" i="7"/>
  <c r="BC36" i="7"/>
  <c r="AP36" i="7"/>
  <c r="AQ36" i="7" s="1"/>
  <c r="DN36" i="7"/>
  <c r="DO36" i="7"/>
  <c r="CD36" i="7"/>
  <c r="CE36" i="7"/>
  <c r="AX36" i="7"/>
  <c r="AY36" i="7" s="1"/>
  <c r="DJ15" i="7"/>
  <c r="DK15" i="7"/>
  <c r="CT15" i="7"/>
  <c r="CD15" i="7"/>
  <c r="BN15" i="7"/>
  <c r="DV15" i="7"/>
  <c r="DF15" i="7"/>
  <c r="DG15" i="7"/>
  <c r="CP15" i="7"/>
  <c r="BZ15" i="7"/>
  <c r="CA15" i="7"/>
  <c r="BJ15" i="7"/>
  <c r="DB15" i="7"/>
  <c r="DJ16" i="7"/>
  <c r="DK16" i="7" s="1"/>
  <c r="CL16" i="7"/>
  <c r="CM16" i="7" s="1"/>
  <c r="BN16" i="7"/>
  <c r="BO16" i="7" s="1"/>
  <c r="AP16" i="7"/>
  <c r="AQ16" i="7"/>
  <c r="DF16" i="7"/>
  <c r="DG16" i="7" s="1"/>
  <c r="CH16" i="7"/>
  <c r="CI16" i="7"/>
  <c r="BJ16" i="7"/>
  <c r="BK16" i="7" s="1"/>
  <c r="AL16" i="7"/>
  <c r="AM16" i="7" s="1"/>
  <c r="K16" i="7"/>
  <c r="CD16" i="7"/>
  <c r="CE16" i="7" s="1"/>
  <c r="BF20" i="7"/>
  <c r="BG20" i="7" s="1"/>
  <c r="CL20" i="7"/>
  <c r="CM20" i="7" s="1"/>
  <c r="CK21" i="7"/>
  <c r="DN44" i="7"/>
  <c r="DO44" i="7" s="1"/>
  <c r="CP44" i="7"/>
  <c r="CQ44" i="7" s="1"/>
  <c r="BR44" i="7"/>
  <c r="BS44" i="7" s="1"/>
  <c r="AT44" i="7"/>
  <c r="AU44" i="7"/>
  <c r="V44" i="7"/>
  <c r="DJ44" i="7"/>
  <c r="DK44" i="7"/>
  <c r="CL44" i="7"/>
  <c r="CM44" i="7" s="1"/>
  <c r="BN44" i="7"/>
  <c r="BO44" i="7"/>
  <c r="AP44" i="7"/>
  <c r="AQ44" i="7"/>
  <c r="DR44" i="7"/>
  <c r="DS44" i="7"/>
  <c r="DB44" i="7"/>
  <c r="DC44" i="7"/>
  <c r="BJ44" i="7"/>
  <c r="BK44" i="7"/>
  <c r="Z44" i="7"/>
  <c r="AA44" i="7" s="1"/>
  <c r="CX44" i="7"/>
  <c r="CY44" i="7" s="1"/>
  <c r="BF44" i="7"/>
  <c r="BG44" i="7"/>
  <c r="BB44" i="7"/>
  <c r="BC44" i="7"/>
  <c r="DF44" i="7"/>
  <c r="DG44" i="7"/>
  <c r="AX44" i="7"/>
  <c r="AY44" i="7"/>
  <c r="CH44" i="7"/>
  <c r="CI44" i="7"/>
  <c r="AL44" i="7"/>
  <c r="AM44" i="7"/>
  <c r="AH44" i="7"/>
  <c r="AI44" i="7"/>
  <c r="CT44" i="7"/>
  <c r="CU44" i="7"/>
  <c r="K44" i="7"/>
  <c r="DV44" i="7"/>
  <c r="DW44" i="7"/>
  <c r="BV44" i="7"/>
  <c r="BW44" i="7"/>
  <c r="V11" i="7"/>
  <c r="W11" i="7" s="1"/>
  <c r="K14" i="7"/>
  <c r="AL14" i="7"/>
  <c r="AM14" i="7" s="1"/>
  <c r="BJ14" i="7"/>
  <c r="BK14" i="7" s="1"/>
  <c r="CH14" i="7"/>
  <c r="CI14" i="7"/>
  <c r="DF14" i="7"/>
  <c r="DG14" i="7"/>
  <c r="K15" i="7"/>
  <c r="AD15" i="7"/>
  <c r="AE15" i="7"/>
  <c r="AT15" i="7"/>
  <c r="CH15" i="7"/>
  <c r="CI15" i="7"/>
  <c r="AX16" i="7"/>
  <c r="AY16" i="7"/>
  <c r="DR16" i="7"/>
  <c r="DS16" i="7"/>
  <c r="BA17" i="7"/>
  <c r="BC17" i="7"/>
  <c r="V20" i="7"/>
  <c r="CP20" i="7"/>
  <c r="CQ20" i="7" s="1"/>
  <c r="DV21" i="7"/>
  <c r="DF21" i="7"/>
  <c r="DR21" i="7"/>
  <c r="CX21" i="7"/>
  <c r="CH21" i="7"/>
  <c r="BR21" i="7"/>
  <c r="BB21" i="7"/>
  <c r="AL21" i="7"/>
  <c r="V21" i="7"/>
  <c r="DN21" i="7"/>
  <c r="CT21" i="7"/>
  <c r="CD21" i="7"/>
  <c r="BN21" i="7"/>
  <c r="AX21" i="7"/>
  <c r="AH21" i="7"/>
  <c r="Z22" i="7"/>
  <c r="AA22" i="7" s="1"/>
  <c r="DR22" i="7"/>
  <c r="DS22" i="7" s="1"/>
  <c r="AE27" i="7"/>
  <c r="CI28" i="7"/>
  <c r="AI28" i="7"/>
  <c r="DG28" i="7"/>
  <c r="BG28" i="7"/>
  <c r="CY28" i="7"/>
  <c r="AY28" i="7"/>
  <c r="DW28" i="7"/>
  <c r="CM28" i="7"/>
  <c r="BC28" i="7"/>
  <c r="DS28" i="7"/>
  <c r="CE28" i="7"/>
  <c r="AU28" i="7"/>
  <c r="K28" i="7"/>
  <c r="DK28" i="7"/>
  <c r="BW28" i="7"/>
  <c r="BW29" i="7"/>
  <c r="AL35" i="7"/>
  <c r="DV35" i="7"/>
  <c r="BV11" i="7"/>
  <c r="DB11" i="7"/>
  <c r="DC11" i="7"/>
  <c r="AH15" i="7"/>
  <c r="AI15" i="7" s="1"/>
  <c r="AX15" i="7"/>
  <c r="BR15" i="7"/>
  <c r="CL15" i="7"/>
  <c r="CM15" i="7"/>
  <c r="DI15" i="7"/>
  <c r="BF16" i="7"/>
  <c r="BG16" i="7" s="1"/>
  <c r="DI17" i="7"/>
  <c r="DK17" i="7"/>
  <c r="CS17" i="7"/>
  <c r="CC17" i="7"/>
  <c r="BM17" i="7"/>
  <c r="BO17" i="7" s="1"/>
  <c r="AW17" i="7"/>
  <c r="AG17" i="7"/>
  <c r="K17" i="7"/>
  <c r="BE17" i="7"/>
  <c r="BG17" i="7" s="1"/>
  <c r="DA17" i="7"/>
  <c r="AH20" i="7"/>
  <c r="AI20" i="7" s="1"/>
  <c r="BN20" i="7"/>
  <c r="BO20" i="7" s="1"/>
  <c r="DB20" i="7"/>
  <c r="DC20" i="7" s="1"/>
  <c r="DS29" i="7"/>
  <c r="DC29" i="7"/>
  <c r="AA29" i="7"/>
  <c r="AE29" i="7"/>
  <c r="CA31" i="7"/>
  <c r="DF34" i="7"/>
  <c r="DG34" i="7"/>
  <c r="CH34" i="7"/>
  <c r="CI34" i="7"/>
  <c r="BJ34" i="7"/>
  <c r="BK34" i="7"/>
  <c r="AL34" i="7"/>
  <c r="AM34" i="7"/>
  <c r="K34" i="7"/>
  <c r="DV34" i="7"/>
  <c r="DW34" i="7"/>
  <c r="CX34" i="7"/>
  <c r="CY34" i="7"/>
  <c r="BZ34" i="7"/>
  <c r="CA34" i="7"/>
  <c r="BB34" i="7"/>
  <c r="BC34" i="7" s="1"/>
  <c r="AD34" i="7"/>
  <c r="AE34" i="7" s="1"/>
  <c r="AH34" i="7"/>
  <c r="AI34" i="7" s="1"/>
  <c r="DN34" i="7"/>
  <c r="DO34" i="7"/>
  <c r="CL34" i="7"/>
  <c r="CM34" i="7" s="1"/>
  <c r="BF34" i="7"/>
  <c r="BG34" i="7"/>
  <c r="AX34" i="7"/>
  <c r="AY34" i="7" s="1"/>
  <c r="V34" i="7"/>
  <c r="DR34" i="7"/>
  <c r="DS34" i="7"/>
  <c r="BV34" i="7"/>
  <c r="BW34" i="7" s="1"/>
  <c r="DJ34" i="7"/>
  <c r="DK34" i="7" s="1"/>
  <c r="Z34" i="7"/>
  <c r="AA34" i="7"/>
  <c r="BR34" i="7"/>
  <c r="BS34" i="7"/>
  <c r="DB34" i="7"/>
  <c r="DC34" i="7" s="1"/>
  <c r="AT34" i="7"/>
  <c r="AU34" i="7"/>
  <c r="CT34" i="7"/>
  <c r="CU34" i="7" s="1"/>
  <c r="BZ44" i="7"/>
  <c r="CA44" i="7" s="1"/>
  <c r="I49" i="7"/>
  <c r="V14" i="7"/>
  <c r="AT14" i="7"/>
  <c r="AU14" i="7" s="1"/>
  <c r="BR14" i="7"/>
  <c r="BS14" i="7" s="1"/>
  <c r="CP14" i="7"/>
  <c r="CQ14" i="7" s="1"/>
  <c r="DN14" i="7"/>
  <c r="DO14" i="7"/>
  <c r="DN15" i="7"/>
  <c r="Z16" i="7"/>
  <c r="AA16" i="7" s="1"/>
  <c r="CT16" i="7"/>
  <c r="CU16" i="7" s="1"/>
  <c r="DV17" i="7"/>
  <c r="DF17" i="7"/>
  <c r="CP17" i="7"/>
  <c r="BZ17" i="7"/>
  <c r="BJ17" i="7"/>
  <c r="AT17" i="7"/>
  <c r="AD17" i="7"/>
  <c r="DR17" i="7"/>
  <c r="DB17" i="7"/>
  <c r="DC17" i="7" s="1"/>
  <c r="CL17" i="7"/>
  <c r="CM17" i="7" s="1"/>
  <c r="BV17" i="7"/>
  <c r="BF17" i="7"/>
  <c r="AP17" i="7"/>
  <c r="AQ17" i="7" s="1"/>
  <c r="Z17" i="7"/>
  <c r="AK17" i="7"/>
  <c r="AM17" i="7" s="1"/>
  <c r="CG17" i="7"/>
  <c r="CI17" i="7"/>
  <c r="BR20" i="7"/>
  <c r="BS20" i="7"/>
  <c r="AT22" i="7"/>
  <c r="AU22" i="7"/>
  <c r="DS27" i="7"/>
  <c r="BW27" i="7"/>
  <c r="BG27" i="7"/>
  <c r="AA27" i="7"/>
  <c r="DW27" i="7"/>
  <c r="CY27" i="7"/>
  <c r="AY27" i="7"/>
  <c r="K27" i="7"/>
  <c r="BC27" i="7"/>
  <c r="K29" i="7"/>
  <c r="CD44" i="7"/>
  <c r="CE44" i="7"/>
  <c r="AC11" i="7"/>
  <c r="AS11" i="7"/>
  <c r="BI11" i="7"/>
  <c r="BY11" i="7"/>
  <c r="CO11" i="7"/>
  <c r="DE11" i="7"/>
  <c r="DU11" i="7"/>
  <c r="Y13" i="7"/>
  <c r="AA13" i="7" s="1"/>
  <c r="AO13" i="7"/>
  <c r="AQ13" i="7"/>
  <c r="BE13" i="7"/>
  <c r="BU13" i="7"/>
  <c r="BW13" i="7" s="1"/>
  <c r="CK13" i="7"/>
  <c r="DA13" i="7"/>
  <c r="DQ13" i="7"/>
  <c r="DS13" i="7" s="1"/>
  <c r="U15" i="7"/>
  <c r="AK15" i="7"/>
  <c r="BA15" i="7"/>
  <c r="BC15" i="7" s="1"/>
  <c r="BU15" i="7"/>
  <c r="AL17" i="7"/>
  <c r="BI17" i="7"/>
  <c r="BK17" i="7" s="1"/>
  <c r="CH17" i="7"/>
  <c r="DE17" i="7"/>
  <c r="DG17" i="7"/>
  <c r="AL20" i="7"/>
  <c r="AM20" i="7"/>
  <c r="DF20" i="7"/>
  <c r="DG20" i="7"/>
  <c r="AT21" i="7"/>
  <c r="CP21" i="7"/>
  <c r="AU27" i="7"/>
  <c r="CA27" i="7"/>
  <c r="DK27" i="7"/>
  <c r="AE28" i="7"/>
  <c r="AY29" i="7"/>
  <c r="CM29" i="7"/>
  <c r="CK35" i="7"/>
  <c r="K35" i="7"/>
  <c r="DU35" i="7"/>
  <c r="DW35" i="7"/>
  <c r="CC35" i="7"/>
  <c r="CE35" i="7"/>
  <c r="BI35" i="7"/>
  <c r="BK35" i="7" s="1"/>
  <c r="AO35" i="7"/>
  <c r="Y35" i="7"/>
  <c r="BQ35" i="7"/>
  <c r="AS35" i="7"/>
  <c r="AU35" i="7" s="1"/>
  <c r="DM35" i="7"/>
  <c r="DO35" i="7" s="1"/>
  <c r="CO35" i="7"/>
  <c r="BM35" i="7"/>
  <c r="U35" i="7"/>
  <c r="DE35" i="7"/>
  <c r="DG35" i="7"/>
  <c r="BE35" i="7"/>
  <c r="BG35" i="7" s="1"/>
  <c r="DA35" i="7"/>
  <c r="DC35" i="7" s="1"/>
  <c r="AG35" i="7"/>
  <c r="CW35" i="7"/>
  <c r="AC35" i="7"/>
  <c r="BA35" i="7"/>
  <c r="BC35" i="7"/>
  <c r="AW35" i="7"/>
  <c r="CS35" i="7"/>
  <c r="CU35" i="7"/>
  <c r="BY35" i="7"/>
  <c r="CA35" i="7" s="1"/>
  <c r="AI31" i="7"/>
  <c r="DN35" i="7"/>
  <c r="CX35" i="7"/>
  <c r="CY35" i="7" s="1"/>
  <c r="CH35" i="7"/>
  <c r="BR35" i="7"/>
  <c r="DF35" i="7"/>
  <c r="BN35" i="7"/>
  <c r="AD35" i="7"/>
  <c r="AE35" i="7" s="1"/>
  <c r="CP35" i="7"/>
  <c r="AP35" i="7"/>
  <c r="AQ35" i="7" s="1"/>
  <c r="V35" i="7"/>
  <c r="DJ35" i="7"/>
  <c r="CL35" i="7"/>
  <c r="CM35" i="7" s="1"/>
  <c r="CD35" i="7"/>
  <c r="BJ35" i="7"/>
  <c r="CT35" i="7"/>
  <c r="BF35" i="7"/>
  <c r="AX35" i="7"/>
  <c r="AY35" i="7" s="1"/>
  <c r="DB35" i="7"/>
  <c r="AT35" i="7"/>
  <c r="AH35" i="7"/>
  <c r="AI35" i="7" s="1"/>
  <c r="BZ35" i="7"/>
  <c r="DR15" i="7"/>
  <c r="DS15" i="7" s="1"/>
  <c r="AH16" i="7"/>
  <c r="AI16" i="7" s="1"/>
  <c r="DB16" i="7"/>
  <c r="DC16" i="7" s="1"/>
  <c r="AP20" i="7"/>
  <c r="AQ20" i="7" s="1"/>
  <c r="CD20" i="7"/>
  <c r="CE20" i="7"/>
  <c r="DJ22" i="7"/>
  <c r="DK22" i="7"/>
  <c r="CL22" i="7"/>
  <c r="CM22" i="7" s="1"/>
  <c r="BN22" i="7"/>
  <c r="BO22" i="7" s="1"/>
  <c r="AP22" i="7"/>
  <c r="AQ22" i="7" s="1"/>
  <c r="BR22" i="7"/>
  <c r="BS22" i="7" s="1"/>
  <c r="CT22" i="7"/>
  <c r="CU22" i="7"/>
  <c r="AH22" i="7"/>
  <c r="AI22" i="7" s="1"/>
  <c r="DV22" i="7"/>
  <c r="DW22" i="7" s="1"/>
  <c r="BJ22" i="7"/>
  <c r="BK22" i="7" s="1"/>
  <c r="AD22" i="7"/>
  <c r="AE22" i="7" s="1"/>
  <c r="CH22" i="7"/>
  <c r="CI22" i="7" s="1"/>
  <c r="BB22" i="7"/>
  <c r="BC22" i="7"/>
  <c r="DB22" i="7"/>
  <c r="DC22" i="7" s="1"/>
  <c r="W29" i="7"/>
  <c r="AU31" i="7"/>
  <c r="CI35" i="7"/>
  <c r="DV20" i="7"/>
  <c r="DW20" i="7"/>
  <c r="CX20" i="7"/>
  <c r="CY20" i="7"/>
  <c r="BZ20" i="7"/>
  <c r="CA20" i="7"/>
  <c r="BB20" i="7"/>
  <c r="BC20" i="7"/>
  <c r="AD20" i="7"/>
  <c r="AE20" i="7" s="1"/>
  <c r="DR20" i="7"/>
  <c r="DS20" i="7" s="1"/>
  <c r="CT20" i="7"/>
  <c r="CU20" i="7"/>
  <c r="BV20" i="7"/>
  <c r="BW20" i="7"/>
  <c r="AX20" i="7"/>
  <c r="AY20" i="7"/>
  <c r="Z20" i="7"/>
  <c r="AA20" i="7"/>
  <c r="AT20" i="7"/>
  <c r="DN20" i="7"/>
  <c r="DO20" i="7" s="1"/>
  <c r="Z15" i="7"/>
  <c r="AP15" i="7"/>
  <c r="BF15" i="7"/>
  <c r="K20" i="7"/>
  <c r="CH20" i="7"/>
  <c r="CI20" i="7"/>
  <c r="DF22" i="7"/>
  <c r="DG22" i="7"/>
  <c r="BO29" i="7"/>
  <c r="Z35" i="7"/>
  <c r="BW8" i="7"/>
  <c r="AH14" i="7"/>
  <c r="AI14" i="7" s="1"/>
  <c r="BF14" i="7"/>
  <c r="BG14" i="7" s="1"/>
  <c r="CD14" i="7"/>
  <c r="CE14" i="7" s="1"/>
  <c r="DM15" i="7"/>
  <c r="DO15" i="7"/>
  <c r="CW15" i="7"/>
  <c r="CY15" i="7" s="1"/>
  <c r="CC15" i="7"/>
  <c r="CE15" i="7" s="1"/>
  <c r="DA15" i="7"/>
  <c r="DC15" i="7" s="1"/>
  <c r="AT16" i="7"/>
  <c r="AU16" i="7" s="1"/>
  <c r="BZ16" i="7"/>
  <c r="CA16" i="7" s="1"/>
  <c r="DN16" i="7"/>
  <c r="DO16" i="7"/>
  <c r="BS29" i="7"/>
  <c r="DW31" i="7"/>
  <c r="BW31" i="7"/>
  <c r="AM31" i="7"/>
  <c r="BS31" i="7"/>
  <c r="DK31" i="7"/>
  <c r="BO31" i="7"/>
  <c r="K31" i="7"/>
  <c r="DS31" i="7"/>
  <c r="CQ31" i="7"/>
  <c r="DO31" i="7"/>
  <c r="DG31" i="7"/>
  <c r="BW33" i="7"/>
  <c r="Z18" i="7"/>
  <c r="AA18" i="7" s="1"/>
  <c r="AX18" i="7"/>
  <c r="AY18" i="7" s="1"/>
  <c r="BV18" i="7"/>
  <c r="BW18" i="7" s="1"/>
  <c r="CT18" i="7"/>
  <c r="CU18" i="7" s="1"/>
  <c r="DR18" i="7"/>
  <c r="DS18" i="7"/>
  <c r="AL19" i="7"/>
  <c r="BB19" i="7"/>
  <c r="BR19" i="7"/>
  <c r="CH19" i="7"/>
  <c r="CX19" i="7"/>
  <c r="CY19" i="7" s="1"/>
  <c r="DN19" i="7"/>
  <c r="BC29" i="7"/>
  <c r="AQ33" i="7"/>
  <c r="Z19" i="7"/>
  <c r="AP19" i="7"/>
  <c r="AQ19" i="7" s="1"/>
  <c r="BF19" i="7"/>
  <c r="BG19" i="7"/>
  <c r="BV19" i="7"/>
  <c r="CL19" i="7"/>
  <c r="DB19" i="7"/>
  <c r="DC19" i="7"/>
  <c r="DO27" i="7"/>
  <c r="BO27" i="7"/>
  <c r="CE27" i="7"/>
  <c r="BK31" i="7"/>
  <c r="BG31" i="7"/>
  <c r="AH18" i="7"/>
  <c r="AI18" i="7" s="1"/>
  <c r="BF18" i="7"/>
  <c r="BG18" i="7"/>
  <c r="CD18" i="7"/>
  <c r="CE18" i="7"/>
  <c r="DI23" i="7"/>
  <c r="DK23" i="7" s="1"/>
  <c r="CS23" i="7"/>
  <c r="CU23" i="7" s="1"/>
  <c r="CC23" i="7"/>
  <c r="BM23" i="7"/>
  <c r="AW23" i="7"/>
  <c r="AG23" i="7"/>
  <c r="AI23" i="7" s="1"/>
  <c r="AD23" i="7"/>
  <c r="BA23" i="7"/>
  <c r="BU23" i="7"/>
  <c r="DM23" i="7"/>
  <c r="DO23" i="7" s="1"/>
  <c r="AI29" i="7"/>
  <c r="CU29" i="7"/>
  <c r="AC19" i="7"/>
  <c r="AS19" i="7"/>
  <c r="BI19" i="7"/>
  <c r="BY19" i="7"/>
  <c r="CO19" i="7"/>
  <c r="DE19" i="7"/>
  <c r="DG19" i="7"/>
  <c r="DR23" i="7"/>
  <c r="DB23" i="7"/>
  <c r="CL23" i="7"/>
  <c r="BV23" i="7"/>
  <c r="BW23" i="7" s="1"/>
  <c r="BF23" i="7"/>
  <c r="BG23" i="7" s="1"/>
  <c r="AP23" i="7"/>
  <c r="Z23" i="7"/>
  <c r="AA23" i="7" s="1"/>
  <c r="AH23" i="7"/>
  <c r="BB23" i="7"/>
  <c r="CT23" i="7"/>
  <c r="DN23" i="7"/>
  <c r="Z24" i="7"/>
  <c r="AA24" i="7"/>
  <c r="AX24" i="7"/>
  <c r="AY24" i="7"/>
  <c r="BV24" i="7"/>
  <c r="BW24" i="7" s="1"/>
  <c r="CT24" i="7"/>
  <c r="CU24" i="7" s="1"/>
  <c r="DR24" i="7"/>
  <c r="DS24" i="7"/>
  <c r="CA29" i="7"/>
  <c r="AQ29" i="7"/>
  <c r="BG29" i="7"/>
  <c r="DG29" i="7"/>
  <c r="CY33" i="7"/>
  <c r="AE33" i="7"/>
  <c r="DI45" i="7"/>
  <c r="CS45" i="7"/>
  <c r="CU45" i="7" s="1"/>
  <c r="CC45" i="7"/>
  <c r="BM45" i="7"/>
  <c r="AW45" i="7"/>
  <c r="AG45" i="7"/>
  <c r="AC45" i="7"/>
  <c r="AE45" i="7" s="1"/>
  <c r="DA45" i="7"/>
  <c r="DC45" i="7"/>
  <c r="AS45" i="7"/>
  <c r="U45" i="7"/>
  <c r="DU45" i="7"/>
  <c r="DW45" i="7" s="1"/>
  <c r="CW45" i="7"/>
  <c r="BU45" i="7"/>
  <c r="DQ45" i="7"/>
  <c r="BY45" i="7"/>
  <c r="AK45" i="7"/>
  <c r="DM45" i="7"/>
  <c r="BI45" i="7"/>
  <c r="BK45" i="7" s="1"/>
  <c r="Y45" i="7"/>
  <c r="AH24" i="7"/>
  <c r="AI24" i="7" s="1"/>
  <c r="BF24" i="7"/>
  <c r="BG24" i="7"/>
  <c r="CD24" i="7"/>
  <c r="CE24" i="7"/>
  <c r="DU25" i="7"/>
  <c r="DE25" i="7"/>
  <c r="DG25" i="7"/>
  <c r="CO25" i="7"/>
  <c r="BY25" i="7"/>
  <c r="CP25" i="7"/>
  <c r="DW26" i="7"/>
  <c r="CY26" i="7"/>
  <c r="CA26" i="7"/>
  <c r="BC26" i="7"/>
  <c r="AE26" i="7"/>
  <c r="CM26" i="7"/>
  <c r="BK29" i="7"/>
  <c r="CE29" i="7"/>
  <c r="CY29" i="7"/>
  <c r="DW33" i="7"/>
  <c r="DG33" i="7"/>
  <c r="CQ33" i="7"/>
  <c r="DC33" i="7"/>
  <c r="BS33" i="7"/>
  <c r="CI33" i="7"/>
  <c r="K33" i="7"/>
  <c r="DS33" i="7"/>
  <c r="BO33" i="7"/>
  <c r="DO33" i="7"/>
  <c r="CU33" i="7"/>
  <c r="BK33" i="7"/>
  <c r="CE33" i="7"/>
  <c r="DV40" i="7"/>
  <c r="DW40" i="7" s="1"/>
  <c r="CX40" i="7"/>
  <c r="CY40" i="7"/>
  <c r="BZ40" i="7"/>
  <c r="CA40" i="7"/>
  <c r="BB40" i="7"/>
  <c r="BC40" i="7"/>
  <c r="AD40" i="7"/>
  <c r="AE40" i="7"/>
  <c r="DB40" i="7"/>
  <c r="DC40" i="7" s="1"/>
  <c r="AH40" i="7"/>
  <c r="AI40" i="7" s="1"/>
  <c r="BF40" i="7"/>
  <c r="BG40" i="7"/>
  <c r="DR40" i="7"/>
  <c r="DS40" i="7"/>
  <c r="CL40" i="7"/>
  <c r="CM40" i="7"/>
  <c r="AX40" i="7"/>
  <c r="AY40" i="7"/>
  <c r="CH40" i="7"/>
  <c r="CI40" i="7" s="1"/>
  <c r="CT40" i="7"/>
  <c r="CU40" i="7" s="1"/>
  <c r="AP40" i="7"/>
  <c r="AQ40" i="7"/>
  <c r="CP40" i="7"/>
  <c r="CQ40" i="7"/>
  <c r="AL40" i="7"/>
  <c r="AM40" i="7"/>
  <c r="BV40" i="7"/>
  <c r="BW40" i="7"/>
  <c r="CD40" i="7"/>
  <c r="CE40" i="7" s="1"/>
  <c r="DJ45" i="7"/>
  <c r="CT45" i="7"/>
  <c r="CD45" i="7"/>
  <c r="CE45" i="7" s="1"/>
  <c r="BN45" i="7"/>
  <c r="AX45" i="7"/>
  <c r="AH45" i="7"/>
  <c r="DF45" i="7"/>
  <c r="CH45" i="7"/>
  <c r="CI45" i="7" s="1"/>
  <c r="BF45" i="7"/>
  <c r="AT45" i="7"/>
  <c r="V45" i="7"/>
  <c r="DV45" i="7"/>
  <c r="CX45" i="7"/>
  <c r="BV45" i="7"/>
  <c r="BW45" i="7" s="1"/>
  <c r="BZ45" i="7"/>
  <c r="CA45" i="7" s="1"/>
  <c r="AL45" i="7"/>
  <c r="AM45" i="7" s="1"/>
  <c r="DN45" i="7"/>
  <c r="BR45" i="7"/>
  <c r="BS45" i="7"/>
  <c r="AD45" i="7"/>
  <c r="DB45" i="7"/>
  <c r="BQ45" i="7"/>
  <c r="AC25" i="7"/>
  <c r="AS25" i="7"/>
  <c r="BI25" i="7"/>
  <c r="DI25" i="7"/>
  <c r="K26" i="7"/>
  <c r="BO26" i="7"/>
  <c r="DO26" i="7"/>
  <c r="DK33" i="7"/>
  <c r="K40" i="7"/>
  <c r="K45" i="7"/>
  <c r="CG45" i="7"/>
  <c r="DR41" i="7"/>
  <c r="DB41" i="7"/>
  <c r="CL41" i="7"/>
  <c r="CM41" i="7"/>
  <c r="BV41" i="7"/>
  <c r="BW41" i="7" s="1"/>
  <c r="BF41" i="7"/>
  <c r="BG41" i="7" s="1"/>
  <c r="AP41" i="7"/>
  <c r="AQ41" i="7" s="1"/>
  <c r="Z41" i="7"/>
  <c r="CH41" i="7"/>
  <c r="AL41" i="7"/>
  <c r="CX41" i="7"/>
  <c r="BB41" i="7"/>
  <c r="DV41" i="7"/>
  <c r="BZ41" i="7"/>
  <c r="AD41" i="7"/>
  <c r="AE41" i="7" s="1"/>
  <c r="BR41" i="7"/>
  <c r="DN43" i="7"/>
  <c r="DO43" i="7" s="1"/>
  <c r="CX43" i="7"/>
  <c r="CH43" i="7"/>
  <c r="BR43" i="7"/>
  <c r="BB43" i="7"/>
  <c r="AL43" i="7"/>
  <c r="V43" i="7"/>
  <c r="DR43" i="7"/>
  <c r="CP43" i="7"/>
  <c r="CQ43" i="7"/>
  <c r="CD43" i="7"/>
  <c r="BF43" i="7"/>
  <c r="DF43" i="7"/>
  <c r="AD43" i="7"/>
  <c r="AX43" i="7"/>
  <c r="DB43" i="7"/>
  <c r="CI30" i="7"/>
  <c r="R33" i="7"/>
  <c r="CD41" i="7"/>
  <c r="AT43" i="7"/>
  <c r="BZ43" i="7"/>
  <c r="DJ43" i="7"/>
  <c r="DK43" i="7"/>
  <c r="BK30" i="7"/>
  <c r="AX41" i="7"/>
  <c r="DS30" i="7"/>
  <c r="CU30" i="7"/>
  <c r="BW30" i="7"/>
  <c r="AY30" i="7"/>
  <c r="AA30" i="7"/>
  <c r="CM30" i="7"/>
  <c r="DN41" i="7"/>
  <c r="DI37" i="7"/>
  <c r="CS37" i="7"/>
  <c r="CU37" i="7" s="1"/>
  <c r="CC37" i="7"/>
  <c r="CE37" i="7"/>
  <c r="BM37" i="7"/>
  <c r="AW37" i="7"/>
  <c r="AY37" i="7"/>
  <c r="AG37" i="7"/>
  <c r="AI37" i="7" s="1"/>
  <c r="BF37" i="7"/>
  <c r="BG37" i="7" s="1"/>
  <c r="DJ37" i="7"/>
  <c r="CT37" i="7"/>
  <c r="CD37" i="7"/>
  <c r="BN37" i="7"/>
  <c r="BO37" i="7"/>
  <c r="AX37" i="7"/>
  <c r="AH37" i="7"/>
  <c r="AK37" i="7"/>
  <c r="AM37" i="7" s="1"/>
  <c r="CG37" i="7"/>
  <c r="CI37" i="7" s="1"/>
  <c r="K37" i="7"/>
  <c r="AL37" i="7"/>
  <c r="BI37" i="7"/>
  <c r="CH37" i="7"/>
  <c r="DE37" i="7"/>
  <c r="DG37" i="7"/>
  <c r="DQ41" i="7"/>
  <c r="DS41" i="7"/>
  <c r="DA41" i="7"/>
  <c r="DC41" i="7" s="1"/>
  <c r="CK41" i="7"/>
  <c r="BU41" i="7"/>
  <c r="BE41" i="7"/>
  <c r="AO41" i="7"/>
  <c r="Y41" i="7"/>
  <c r="AG41" i="7"/>
  <c r="CC41" i="7"/>
  <c r="CE41" i="7" s="1"/>
  <c r="DB42" i="7"/>
  <c r="DC42" i="7" s="1"/>
  <c r="CD42" i="7"/>
  <c r="CE42" i="7" s="1"/>
  <c r="BF42" i="7"/>
  <c r="BG42" i="7" s="1"/>
  <c r="AH42" i="7"/>
  <c r="AI42" i="7"/>
  <c r="DR42" i="7"/>
  <c r="DS42" i="7" s="1"/>
  <c r="CT42" i="7"/>
  <c r="CU42" i="7"/>
  <c r="BV42" i="7"/>
  <c r="BW42" i="7" s="1"/>
  <c r="AX42" i="7"/>
  <c r="AY42" i="7" s="1"/>
  <c r="Z42" i="7"/>
  <c r="AA42" i="7" s="1"/>
  <c r="DN42" i="7"/>
  <c r="DO42" i="7"/>
  <c r="CP42" i="7"/>
  <c r="CQ42" i="7" s="1"/>
  <c r="BR42" i="7"/>
  <c r="BS42" i="7"/>
  <c r="AT42" i="7"/>
  <c r="AU42" i="7"/>
  <c r="V42" i="7"/>
  <c r="CH42" i="7"/>
  <c r="CI42" i="7" s="1"/>
  <c r="V37" i="7"/>
  <c r="AS37" i="7"/>
  <c r="BR37" i="7"/>
  <c r="CO37" i="7"/>
  <c r="DN37" i="7"/>
  <c r="BM41" i="7"/>
  <c r="BO41" i="7" s="1"/>
  <c r="DI41" i="7"/>
  <c r="DK41" i="7" s="1"/>
  <c r="CX42" i="7"/>
  <c r="CY42" i="7" s="1"/>
  <c r="AH38" i="7"/>
  <c r="AI38" i="7"/>
  <c r="BF38" i="7"/>
  <c r="BG38" i="7"/>
  <c r="CD38" i="7"/>
  <c r="CE38" i="7"/>
  <c r="DB38" i="7"/>
  <c r="DC38" i="7" s="1"/>
  <c r="AH46" i="7"/>
  <c r="AI46" i="7" s="1"/>
  <c r="BF46" i="7"/>
  <c r="BG46" i="7" s="1"/>
  <c r="CD46" i="7"/>
  <c r="CE46" i="7"/>
  <c r="DB46" i="7"/>
  <c r="DC46" i="7"/>
  <c r="DU39" i="7"/>
  <c r="DW39" i="7" s="1"/>
  <c r="BA43" i="7"/>
  <c r="BC43" i="7"/>
  <c r="BQ43" i="7"/>
  <c r="BS43" i="7" s="1"/>
  <c r="CG43" i="7"/>
  <c r="CW43" i="7"/>
  <c r="CY43" i="7" s="1"/>
  <c r="AC47" i="7"/>
  <c r="AS47" i="7"/>
  <c r="BI47" i="7"/>
  <c r="BY47" i="7"/>
  <c r="CA47" i="7"/>
  <c r="CO47" i="7"/>
  <c r="CQ47" i="7"/>
  <c r="DE47" i="7"/>
  <c r="DU47" i="7"/>
  <c r="K38" i="7"/>
  <c r="AL38" i="7"/>
  <c r="AM38" i="7"/>
  <c r="BJ38" i="7"/>
  <c r="BK38" i="7"/>
  <c r="CH38" i="7"/>
  <c r="CI38" i="7"/>
  <c r="DF38" i="7"/>
  <c r="DG38" i="7"/>
  <c r="AD39" i="7"/>
  <c r="AT39" i="7"/>
  <c r="BJ39" i="7"/>
  <c r="BZ39" i="7"/>
  <c r="CP39" i="7"/>
  <c r="DF39" i="7"/>
  <c r="K46" i="7"/>
  <c r="AL46" i="7"/>
  <c r="AM46" i="7"/>
  <c r="BJ46" i="7"/>
  <c r="BK46" i="7"/>
  <c r="CH46" i="7"/>
  <c r="CI46" i="7" s="1"/>
  <c r="DF46" i="7"/>
  <c r="DG46" i="7" s="1"/>
  <c r="AD47" i="7"/>
  <c r="AE47" i="7"/>
  <c r="AT47" i="7"/>
  <c r="BJ47" i="7"/>
  <c r="BK47" i="7" s="1"/>
  <c r="BZ47" i="7"/>
  <c r="CP47" i="7"/>
  <c r="DF47" i="7"/>
  <c r="V38" i="7"/>
  <c r="AT38" i="7"/>
  <c r="AU38" i="7" s="1"/>
  <c r="BR38" i="7"/>
  <c r="BS38" i="7" s="1"/>
  <c r="CP38" i="7"/>
  <c r="CQ38" i="7"/>
  <c r="V46" i="7"/>
  <c r="AT46" i="7"/>
  <c r="AU46" i="7"/>
  <c r="BR46" i="7"/>
  <c r="BS46" i="7"/>
  <c r="CP46" i="7"/>
  <c r="CQ46" i="7"/>
  <c r="CY45" i="7"/>
  <c r="DG27" i="7"/>
  <c r="AY15" i="7"/>
  <c r="AM29" i="7"/>
  <c r="AY31" i="7"/>
  <c r="BC31" i="7"/>
  <c r="CQ35" i="7"/>
  <c r="DC13" i="7"/>
  <c r="R29" i="7"/>
  <c r="BK9" i="7"/>
  <c r="DK45" i="7"/>
  <c r="DC31" i="7"/>
  <c r="AU47" i="7"/>
  <c r="AY33" i="7"/>
  <c r="W45" i="7"/>
  <c r="CM31" i="7"/>
  <c r="AQ27" i="7"/>
  <c r="W28" i="7"/>
  <c r="R28" i="7"/>
  <c r="S28" i="7" s="1"/>
  <c r="BS35" i="7"/>
  <c r="BK27" i="7"/>
  <c r="CI43" i="7"/>
  <c r="DW29" i="7"/>
  <c r="DO29" i="7"/>
  <c r="AA35" i="7"/>
  <c r="CI27" i="7"/>
  <c r="CM27" i="7"/>
  <c r="DO9" i="7"/>
  <c r="AM33" i="7"/>
  <c r="Q33" i="7"/>
  <c r="S33" i="7"/>
  <c r="AI33" i="7"/>
  <c r="W42" i="7"/>
  <c r="W46" i="7"/>
  <c r="AI45" i="7"/>
  <c r="AQ31" i="7"/>
  <c r="DC27" i="7"/>
  <c r="W20" i="7"/>
  <c r="W44" i="7"/>
  <c r="W36" i="7"/>
  <c r="R32" i="7"/>
  <c r="S32" i="7" s="1"/>
  <c r="W32" i="7"/>
  <c r="CY31" i="7"/>
  <c r="DK37" i="7"/>
  <c r="AM30" i="7"/>
  <c r="R30" i="7"/>
  <c r="S30" i="7"/>
  <c r="DO45" i="7"/>
  <c r="AY45" i="7"/>
  <c r="CI31" i="7"/>
  <c r="CQ29" i="7"/>
  <c r="Q31" i="7"/>
  <c r="S31" i="7" s="1"/>
  <c r="W31" i="7"/>
  <c r="AM27" i="7"/>
  <c r="W34" i="7"/>
  <c r="AM26" i="7"/>
  <c r="S26" i="7"/>
  <c r="CQ25" i="7"/>
  <c r="CE31" i="7"/>
  <c r="W15" i="7"/>
  <c r="Q27" i="7"/>
  <c r="W27" i="7"/>
  <c r="W14" i="7"/>
  <c r="DY49" i="7"/>
  <c r="BO35" i="7"/>
  <c r="DV10" i="7"/>
  <c r="DJ10" i="7"/>
  <c r="DK10" i="7" s="1"/>
  <c r="CX10" i="7"/>
  <c r="CL10" i="7"/>
  <c r="CM10" i="7"/>
  <c r="BZ10" i="7"/>
  <c r="CA10" i="7" s="1"/>
  <c r="BN10" i="7"/>
  <c r="BO10" i="7" s="1"/>
  <c r="BB10" i="7"/>
  <c r="AP10" i="7"/>
  <c r="AD10" i="7"/>
  <c r="DN10" i="7"/>
  <c r="CH10" i="7"/>
  <c r="BR10" i="7"/>
  <c r="BS10" i="7"/>
  <c r="AL10" i="7"/>
  <c r="AM10" i="7"/>
  <c r="V10" i="7"/>
  <c r="DB10" i="7"/>
  <c r="BF10" i="7"/>
  <c r="BG10" i="7" s="1"/>
  <c r="Z10" i="7"/>
  <c r="BV10" i="7"/>
  <c r="BW10" i="7" s="1"/>
  <c r="DR10" i="7"/>
  <c r="DS10" i="7" s="1"/>
  <c r="CD10" i="7"/>
  <c r="CE10" i="7" s="1"/>
  <c r="DF10" i="7"/>
  <c r="DG10" i="7" s="1"/>
  <c r="CP10" i="7"/>
  <c r="CQ10" i="7" s="1"/>
  <c r="BJ10" i="7"/>
  <c r="BK10" i="7" s="1"/>
  <c r="AT10" i="7"/>
  <c r="K10" i="7"/>
  <c r="AH10" i="7"/>
  <c r="AI10" i="7" s="1"/>
  <c r="CG21" i="7"/>
  <c r="CI21" i="7" s="1"/>
  <c r="AC21" i="7"/>
  <c r="K21" i="7"/>
  <c r="DI21" i="7"/>
  <c r="U21" i="7"/>
  <c r="W21" i="7" s="1"/>
  <c r="DM21" i="7"/>
  <c r="DO21" i="7" s="1"/>
  <c r="DA21" i="7"/>
  <c r="BU21" i="7"/>
  <c r="BW21" i="7" s="1"/>
  <c r="AO21" i="7"/>
  <c r="AQ21" i="7" s="1"/>
  <c r="AG21" i="7"/>
  <c r="DE21" i="7"/>
  <c r="DG21" i="7"/>
  <c r="BM21" i="7"/>
  <c r="Q21" i="7" s="1"/>
  <c r="BO21" i="7"/>
  <c r="AS21" i="7"/>
  <c r="AU21" i="7" s="1"/>
  <c r="DQ21" i="7"/>
  <c r="BA21" i="7"/>
  <c r="AK21" i="7"/>
  <c r="AM21" i="7"/>
  <c r="CC21" i="7"/>
  <c r="CE21" i="7"/>
  <c r="CO21" i="7"/>
  <c r="CQ21" i="7"/>
  <c r="BQ21" i="7"/>
  <c r="BS21" i="7" s="1"/>
  <c r="AW21" i="7"/>
  <c r="AY21" i="7" s="1"/>
  <c r="CW21" i="7"/>
  <c r="CY21" i="7"/>
  <c r="R27" i="7"/>
  <c r="S27" i="7"/>
  <c r="DZ49" i="7"/>
  <c r="CQ19" i="7"/>
  <c r="CS21" i="7"/>
  <c r="CU21" i="7" s="1"/>
  <c r="BI21" i="7"/>
  <c r="BK21" i="7" s="1"/>
  <c r="DU21" i="7"/>
  <c r="DW21" i="7"/>
  <c r="EA29" i="7"/>
  <c r="Q29" i="7"/>
  <c r="S29" i="7" s="1"/>
  <c r="AA41" i="7"/>
  <c r="BC23" i="7"/>
  <c r="CT10" i="7"/>
  <c r="Y21" i="7"/>
  <c r="AA21" i="7" s="1"/>
  <c r="J49" i="7"/>
  <c r="DK8" i="7"/>
  <c r="AU9" i="7"/>
  <c r="Q9" i="7"/>
  <c r="DF11" i="7"/>
  <c r="DG11" i="7"/>
  <c r="CP11" i="7"/>
  <c r="CQ11" i="7" s="1"/>
  <c r="BJ11" i="7"/>
  <c r="BK11" i="7" s="1"/>
  <c r="AD11" i="7"/>
  <c r="AE11" i="7" s="1"/>
  <c r="DV11" i="7"/>
  <c r="DW11" i="7"/>
  <c r="CD11" i="7"/>
  <c r="BN11" i="7"/>
  <c r="DR11" i="7"/>
  <c r="AL11" i="7"/>
  <c r="BR11" i="7"/>
  <c r="CX11" i="7"/>
  <c r="CY11" i="7" s="1"/>
  <c r="AP11" i="7"/>
  <c r="AQ11" i="7" s="1"/>
  <c r="CT11" i="7"/>
  <c r="AX11" i="7"/>
  <c r="AH11" i="7"/>
  <c r="AI11" i="7"/>
  <c r="CL11" i="7"/>
  <c r="CM11" i="7"/>
  <c r="DJ11" i="7"/>
  <c r="BZ11" i="7"/>
  <c r="CA11" i="7"/>
  <c r="BB11" i="7"/>
  <c r="BC11" i="7"/>
  <c r="CH11" i="7"/>
  <c r="DN11" i="7"/>
  <c r="Z11" i="7"/>
  <c r="AA11" i="7" s="1"/>
  <c r="BF11" i="7"/>
  <c r="DS23" i="7"/>
  <c r="R36" i="7"/>
  <c r="S36" i="7" s="1"/>
  <c r="BO45" i="7"/>
  <c r="AX10" i="7"/>
  <c r="AY10" i="7" s="1"/>
  <c r="BE21" i="7"/>
  <c r="AM8" i="7"/>
  <c r="AT11" i="7"/>
  <c r="AU11" i="7" s="1"/>
  <c r="BY21" i="7"/>
  <c r="AH9" i="7"/>
  <c r="BR18" i="7"/>
  <c r="BS18" i="7" s="1"/>
  <c r="DN18" i="7"/>
  <c r="DO18" i="7" s="1"/>
  <c r="DF23" i="7"/>
  <c r="CX23" i="7"/>
  <c r="CH23" i="7"/>
  <c r="CP23" i="7"/>
  <c r="DJ23" i="7"/>
  <c r="CD23" i="7"/>
  <c r="CE23" i="7" s="1"/>
  <c r="AL23" i="7"/>
  <c r="V23" i="7"/>
  <c r="DV23" i="7"/>
  <c r="BZ23" i="7"/>
  <c r="BN23" i="7"/>
  <c r="BO23" i="7"/>
  <c r="AX23" i="7"/>
  <c r="AY23" i="7"/>
  <c r="BJ23" i="7"/>
  <c r="BK23" i="7" s="1"/>
  <c r="AT23" i="7"/>
  <c r="BN34" i="7"/>
  <c r="BO34" i="7" s="1"/>
  <c r="CP34" i="7"/>
  <c r="CQ34" i="7"/>
  <c r="CD34" i="7"/>
  <c r="CE34" i="7"/>
  <c r="AP34" i="7"/>
  <c r="R34" i="7" s="1"/>
  <c r="S34" i="7" s="1"/>
  <c r="CO39" i="7"/>
  <c r="CQ39" i="7"/>
  <c r="CC39" i="7"/>
  <c r="BU39" i="7"/>
  <c r="AK39" i="7"/>
  <c r="AC39" i="7"/>
  <c r="AE39" i="7" s="1"/>
  <c r="DI39" i="7"/>
  <c r="DK39" i="7" s="1"/>
  <c r="CS39" i="7"/>
  <c r="CK39" i="7"/>
  <c r="BY39" i="7"/>
  <c r="CA39" i="7"/>
  <c r="DQ39" i="7"/>
  <c r="DA39" i="7"/>
  <c r="BQ39" i="7"/>
  <c r="BE39" i="7"/>
  <c r="AW39" i="7"/>
  <c r="DE39" i="7"/>
  <c r="DG39" i="7"/>
  <c r="BI39" i="7"/>
  <c r="BK39" i="7"/>
  <c r="AS39" i="7"/>
  <c r="Q39" i="7" s="1"/>
  <c r="AG39" i="7"/>
  <c r="U39" i="7"/>
  <c r="K39" i="7"/>
  <c r="CW39" i="7"/>
  <c r="CG39" i="7"/>
  <c r="AO39" i="7"/>
  <c r="DM39" i="7"/>
  <c r="BM39" i="7"/>
  <c r="BO39" i="7"/>
  <c r="BA39" i="7"/>
  <c r="BC39" i="7"/>
  <c r="Y39" i="7"/>
  <c r="DM11" i="7"/>
  <c r="CS11" i="7"/>
  <c r="CG11" i="7"/>
  <c r="DQ11" i="7"/>
  <c r="DI11" i="7"/>
  <c r="CW11" i="7"/>
  <c r="CC11" i="7"/>
  <c r="CE11" i="7" s="1"/>
  <c r="BQ11" i="7"/>
  <c r="BS11" i="7"/>
  <c r="AW11" i="7"/>
  <c r="AK11" i="7"/>
  <c r="AM11" i="7" s="1"/>
  <c r="K11" i="7"/>
  <c r="U11" i="7"/>
  <c r="BM11" i="7"/>
  <c r="CK17" i="7"/>
  <c r="U17" i="7"/>
  <c r="CW17" i="7"/>
  <c r="DM17" i="7"/>
  <c r="BQ17" i="7"/>
  <c r="BS17" i="7"/>
  <c r="AC17" i="7"/>
  <c r="AE17" i="7" s="1"/>
  <c r="DU17" i="7"/>
  <c r="BY17" i="7"/>
  <c r="AS17" i="7"/>
  <c r="Y17" i="7"/>
  <c r="AA17" i="7"/>
  <c r="CO17" i="7"/>
  <c r="CQ17" i="7"/>
  <c r="DQ17" i="7"/>
  <c r="DS17" i="7"/>
  <c r="AL18" i="7"/>
  <c r="AM18" i="7" s="1"/>
  <c r="DJ20" i="7"/>
  <c r="DK20" i="7" s="1"/>
  <c r="BJ20" i="7"/>
  <c r="DJ9" i="7"/>
  <c r="DK9" i="7"/>
  <c r="CD9" i="7"/>
  <c r="AX9" i="7"/>
  <c r="BN9" i="7"/>
  <c r="DV14" i="7"/>
  <c r="DW14" i="7" s="1"/>
  <c r="DJ14" i="7"/>
  <c r="DK14" i="7" s="1"/>
  <c r="CT14" i="7"/>
  <c r="CU14" i="7"/>
  <c r="BZ14" i="7"/>
  <c r="CA14" i="7"/>
  <c r="BN14" i="7"/>
  <c r="BO14" i="7"/>
  <c r="AX14" i="7"/>
  <c r="AY14" i="7"/>
  <c r="AD14" i="7"/>
  <c r="DR14" i="7"/>
  <c r="DS14" i="7" s="1"/>
  <c r="CX14" i="7"/>
  <c r="CY14" i="7"/>
  <c r="CL14" i="7"/>
  <c r="CM14" i="7"/>
  <c r="BV14" i="7"/>
  <c r="BW14" i="7"/>
  <c r="BB14" i="7"/>
  <c r="BC14" i="7"/>
  <c r="AP14" i="7"/>
  <c r="Z14" i="7"/>
  <c r="AA14" i="7" s="1"/>
  <c r="DB14" i="7"/>
  <c r="DC14" i="7" s="1"/>
  <c r="CP18" i="7"/>
  <c r="CQ18" i="7" s="1"/>
  <c r="BJ18" i="7"/>
  <c r="BK18" i="7" s="1"/>
  <c r="V18" i="7"/>
  <c r="W18" i="7" s="1"/>
  <c r="DB18" i="7"/>
  <c r="DC18" i="7"/>
  <c r="DV18" i="7"/>
  <c r="DW18" i="7" s="1"/>
  <c r="CX18" i="7"/>
  <c r="CY18" i="7" s="1"/>
  <c r="BZ18" i="7"/>
  <c r="CA18" i="7"/>
  <c r="BN18" i="7"/>
  <c r="BO18" i="7"/>
  <c r="BB18" i="7"/>
  <c r="BC18" i="7"/>
  <c r="AD18" i="7"/>
  <c r="AE18" i="7" s="1"/>
  <c r="DJ18" i="7"/>
  <c r="DK18" i="7" s="1"/>
  <c r="CL18" i="7"/>
  <c r="CM18" i="7" s="1"/>
  <c r="AP18" i="7"/>
  <c r="AQ18" i="7"/>
  <c r="K18" i="7"/>
  <c r="AT18" i="7"/>
  <c r="AU18" i="7" s="1"/>
  <c r="CX22" i="7"/>
  <c r="CY22" i="7"/>
  <c r="BZ22" i="7"/>
  <c r="CA22" i="7"/>
  <c r="BF22" i="7"/>
  <c r="BG22" i="7" s="1"/>
  <c r="AL22" i="7"/>
  <c r="AM22" i="7" s="1"/>
  <c r="K22" i="7"/>
  <c r="CD22" i="7"/>
  <c r="CE22" i="7"/>
  <c r="CP22" i="7"/>
  <c r="CQ22" i="7"/>
  <c r="DN22" i="7"/>
  <c r="DO22" i="7" s="1"/>
  <c r="V22" i="7"/>
  <c r="AX22" i="7"/>
  <c r="AY22" i="7" s="1"/>
  <c r="V12" i="7"/>
  <c r="DN12" i="7"/>
  <c r="DO12" i="7"/>
  <c r="AG13" i="7"/>
  <c r="AW13" i="7"/>
  <c r="AY13" i="7" s="1"/>
  <c r="BQ13" i="7"/>
  <c r="BS13" i="7"/>
  <c r="CO13" i="7"/>
  <c r="CQ13" i="7" s="1"/>
  <c r="DI13" i="7"/>
  <c r="DK13" i="7" s="1"/>
  <c r="Y15" i="7"/>
  <c r="AO15" i="7"/>
  <c r="BE15" i="7"/>
  <c r="BV15" i="7"/>
  <c r="BW15" i="7" s="1"/>
  <c r="CS15" i="7"/>
  <c r="CU15" i="7" s="1"/>
  <c r="AD19" i="7"/>
  <c r="AE19" i="7"/>
  <c r="AK19" i="7"/>
  <c r="AX19" i="7"/>
  <c r="BJ19" i="7"/>
  <c r="BK19" i="7" s="1"/>
  <c r="BQ19" i="7"/>
  <c r="BS19" i="7" s="1"/>
  <c r="CC19" i="7"/>
  <c r="CE19" i="7" s="1"/>
  <c r="CP19" i="7"/>
  <c r="DV19" i="7"/>
  <c r="DW19" i="7"/>
  <c r="DJ21" i="7"/>
  <c r="CL21" i="7"/>
  <c r="CM21" i="7" s="1"/>
  <c r="AP21" i="7"/>
  <c r="BF21" i="7"/>
  <c r="BG21" i="7" s="1"/>
  <c r="BZ21" i="7"/>
  <c r="K23" i="7"/>
  <c r="AC23" i="7"/>
  <c r="AE23" i="7" s="1"/>
  <c r="CK23" i="7"/>
  <c r="CM23" i="7" s="1"/>
  <c r="K25" i="7"/>
  <c r="AG25" i="7"/>
  <c r="AI25" i="7" s="1"/>
  <c r="BA25" i="7"/>
  <c r="BQ25" i="7"/>
  <c r="CK25" i="7"/>
  <c r="Z37" i="7"/>
  <c r="AA37" i="7" s="1"/>
  <c r="BE37" i="7"/>
  <c r="BZ37" i="7"/>
  <c r="CA37" i="7" s="1"/>
  <c r="DR39" i="7"/>
  <c r="DB39" i="7"/>
  <c r="CH39" i="7"/>
  <c r="BN39" i="7"/>
  <c r="BF39" i="7"/>
  <c r="AP39" i="7"/>
  <c r="V39" i="7"/>
  <c r="DV39" i="7"/>
  <c r="DN39" i="7"/>
  <c r="CX39" i="7"/>
  <c r="CY39" i="7" s="1"/>
  <c r="CL39" i="7"/>
  <c r="AL39" i="7"/>
  <c r="AM39" i="7" s="1"/>
  <c r="Z39" i="7"/>
  <c r="AA39" i="7" s="1"/>
  <c r="CD39" i="7"/>
  <c r="CT39" i="7"/>
  <c r="AT40" i="7"/>
  <c r="CT43" i="7"/>
  <c r="CL43" i="7"/>
  <c r="BV43" i="7"/>
  <c r="BW43" i="7" s="1"/>
  <c r="BJ43" i="7"/>
  <c r="BK43" i="7"/>
  <c r="Z43" i="7"/>
  <c r="BN43" i="7"/>
  <c r="AP43" i="7"/>
  <c r="DV43" i="7"/>
  <c r="DW43" i="7"/>
  <c r="AH43" i="7"/>
  <c r="AD16" i="7"/>
  <c r="AE16" i="7" s="1"/>
  <c r="BR16" i="7"/>
  <c r="BS16" i="7"/>
  <c r="CP16" i="7"/>
  <c r="CQ16" i="7" s="1"/>
  <c r="DQ25" i="7"/>
  <c r="DA25" i="7"/>
  <c r="DC25" i="7" s="1"/>
  <c r="AW25" i="7"/>
  <c r="AO25" i="7"/>
  <c r="Y25" i="7"/>
  <c r="AA25" i="7" s="1"/>
  <c r="BM25" i="7"/>
  <c r="BR40" i="7"/>
  <c r="BS40" i="7" s="1"/>
  <c r="Z40" i="7"/>
  <c r="AA40" i="7" s="1"/>
  <c r="BJ40" i="7"/>
  <c r="BK40" i="7"/>
  <c r="DN40" i="7"/>
  <c r="DO40" i="7"/>
  <c r="AT12" i="7"/>
  <c r="AU12" i="7"/>
  <c r="U13" i="7"/>
  <c r="BI13" i="7"/>
  <c r="BK13" i="7"/>
  <c r="CC13" i="7"/>
  <c r="CE13" i="7" s="1"/>
  <c r="CW13" i="7"/>
  <c r="CY13" i="7" s="1"/>
  <c r="V19" i="7"/>
  <c r="AT19" i="7"/>
  <c r="AU19" i="7"/>
  <c r="BN19" i="7"/>
  <c r="BZ19" i="7"/>
  <c r="CA19" i="7"/>
  <c r="CT19" i="7"/>
  <c r="CU19" i="7" s="1"/>
  <c r="DU23" i="7"/>
  <c r="DW23" i="7" s="1"/>
  <c r="BY23" i="7"/>
  <c r="CA23" i="7"/>
  <c r="AS23" i="7"/>
  <c r="AU23" i="7"/>
  <c r="U23" i="7"/>
  <c r="W23" i="7" s="1"/>
  <c r="BE23" i="7"/>
  <c r="BQ23" i="7"/>
  <c r="BS23" i="7"/>
  <c r="CW23" i="7"/>
  <c r="CY23" i="7" s="1"/>
  <c r="U25" i="7"/>
  <c r="AK25" i="7"/>
  <c r="BU25" i="7"/>
  <c r="CG25" i="7"/>
  <c r="CS25" i="7"/>
  <c r="CU25" i="7"/>
  <c r="DM25" i="7"/>
  <c r="DU37" i="7"/>
  <c r="DW37" i="7" s="1"/>
  <c r="BY37" i="7"/>
  <c r="BQ37" i="7"/>
  <c r="BS37" i="7"/>
  <c r="BA37" i="7"/>
  <c r="DQ37" i="7"/>
  <c r="CW37" i="7"/>
  <c r="CY37" i="7" s="1"/>
  <c r="CK37" i="7"/>
  <c r="BU37" i="7"/>
  <c r="BW37" i="7"/>
  <c r="AO37" i="7"/>
  <c r="U37" i="7"/>
  <c r="AC37" i="7"/>
  <c r="AE37" i="7"/>
  <c r="DM37" i="7"/>
  <c r="DO37" i="7"/>
  <c r="BN40" i="7"/>
  <c r="BO40" i="7" s="1"/>
  <c r="BB24" i="7"/>
  <c r="BC24" i="7" s="1"/>
  <c r="CL24" i="7"/>
  <c r="V25" i="7"/>
  <c r="W25" i="7" s="1"/>
  <c r="Z25" i="7"/>
  <c r="AH25" i="7"/>
  <c r="BJ25" i="7"/>
  <c r="BK25" i="7"/>
  <c r="BV25" i="7"/>
  <c r="BW25" i="7" s="1"/>
  <c r="CT25" i="7"/>
  <c r="AK35" i="7"/>
  <c r="BY41" i="7"/>
  <c r="CA41" i="7" s="1"/>
  <c r="BI41" i="7"/>
  <c r="BK41" i="7"/>
  <c r="CW41" i="7"/>
  <c r="CY41" i="7"/>
  <c r="DM41" i="7"/>
  <c r="DO41" i="7"/>
  <c r="CO41" i="7"/>
  <c r="CQ41" i="7"/>
  <c r="BA41" i="7"/>
  <c r="BC41" i="7" s="1"/>
  <c r="U41" i="7"/>
  <c r="AW41" i="7"/>
  <c r="AY41" i="7" s="1"/>
  <c r="CG41" i="7"/>
  <c r="CI41" i="7" s="1"/>
  <c r="CO45" i="7"/>
  <c r="CQ45" i="7"/>
  <c r="CK45" i="7"/>
  <c r="CM45" i="7" s="1"/>
  <c r="BA45" i="7"/>
  <c r="DE45" i="7"/>
  <c r="DG45" i="7" s="1"/>
  <c r="BE45" i="7"/>
  <c r="BG45" i="7" s="1"/>
  <c r="EA31" i="7"/>
  <c r="EA27" i="7"/>
  <c r="EA49" i="7" s="1"/>
  <c r="V41" i="7"/>
  <c r="W41" i="7" s="1"/>
  <c r="BN41" i="7"/>
  <c r="CT41" i="7"/>
  <c r="U43" i="7"/>
  <c r="W43" i="7" s="1"/>
  <c r="AG43" i="7"/>
  <c r="AI43" i="7"/>
  <c r="CC43" i="7"/>
  <c r="CE43" i="7"/>
  <c r="DE43" i="7"/>
  <c r="DG43" i="7"/>
  <c r="AP45" i="7"/>
  <c r="CL45" i="7"/>
  <c r="DR45" i="7"/>
  <c r="DS45" i="7" s="1"/>
  <c r="BE47" i="7"/>
  <c r="BV47" i="7"/>
  <c r="CG47" i="7"/>
  <c r="CL47" i="7"/>
  <c r="DA47" i="7"/>
  <c r="DC47" i="7" s="1"/>
  <c r="DJ47" i="7"/>
  <c r="BN38" i="7"/>
  <c r="BO38" i="7"/>
  <c r="DJ38" i="7"/>
  <c r="DK38" i="7"/>
  <c r="AH41" i="7"/>
  <c r="AI41" i="7"/>
  <c r="AT41" i="7"/>
  <c r="AD42" i="7"/>
  <c r="AE42" i="7"/>
  <c r="AP42" i="7"/>
  <c r="AQ42" i="7" s="1"/>
  <c r="BZ42" i="7"/>
  <c r="CA42" i="7" s="1"/>
  <c r="K43" i="7"/>
  <c r="AK43" i="7"/>
  <c r="AM43" i="7"/>
  <c r="AW43" i="7"/>
  <c r="AY43" i="7" s="1"/>
  <c r="AX46" i="7"/>
  <c r="AY46" i="7"/>
  <c r="BN46" i="7"/>
  <c r="BO46" i="7"/>
  <c r="CT46" i="7"/>
  <c r="CU46" i="7" s="1"/>
  <c r="U47" i="7"/>
  <c r="Z47" i="7"/>
  <c r="AK47" i="7"/>
  <c r="AW47" i="7"/>
  <c r="BB47" i="7"/>
  <c r="BM47" i="7"/>
  <c r="BR47" i="7"/>
  <c r="CD47" i="7"/>
  <c r="CX47" i="7"/>
  <c r="DW17" i="7"/>
  <c r="DS11" i="7"/>
  <c r="BG39" i="7"/>
  <c r="BG11" i="7"/>
  <c r="DC10" i="7"/>
  <c r="CI10" i="7"/>
  <c r="BC10" i="7"/>
  <c r="CY10" i="7"/>
  <c r="W47" i="7"/>
  <c r="AM35" i="7"/>
  <c r="W37" i="7"/>
  <c r="AQ43" i="7"/>
  <c r="AU40" i="7"/>
  <c r="AA15" i="7"/>
  <c r="CI11" i="7"/>
  <c r="DO39" i="7"/>
  <c r="CM39" i="7"/>
  <c r="AQ34" i="7"/>
  <c r="CU10" i="7"/>
  <c r="DK21" i="7"/>
  <c r="DO10" i="7"/>
  <c r="CM24" i="7"/>
  <c r="R41" i="7"/>
  <c r="AY9" i="7"/>
  <c r="AU17" i="7"/>
  <c r="CU11" i="7"/>
  <c r="AQ39" i="7"/>
  <c r="W39" i="7"/>
  <c r="CU39" i="7"/>
  <c r="BC21" i="7"/>
  <c r="DC21" i="7"/>
  <c r="AA10" i="7"/>
  <c r="AE10" i="7"/>
  <c r="DW10" i="7"/>
  <c r="AQ15" i="7"/>
  <c r="W12" i="7"/>
  <c r="AQ45" i="7"/>
  <c r="BG15" i="7"/>
  <c r="BK20" i="7"/>
  <c r="CA17" i="7"/>
  <c r="BO11" i="7"/>
  <c r="DO11" i="7"/>
  <c r="CI39" i="7"/>
  <c r="R23" i="7"/>
  <c r="CA21" i="7"/>
  <c r="AI9" i="7"/>
  <c r="AQ10" i="7"/>
  <c r="CL49" i="7" l="1"/>
  <c r="AM19" i="7"/>
  <c r="AI21" i="7"/>
  <c r="AU10" i="7"/>
  <c r="AU25" i="7"/>
  <c r="BZ49" i="7"/>
  <c r="CE39" i="7"/>
  <c r="R43" i="7"/>
  <c r="AU45" i="7"/>
  <c r="Q45" i="7"/>
  <c r="CW49" i="7"/>
  <c r="S8" i="7"/>
  <c r="BO9" i="7"/>
  <c r="R9" i="7"/>
  <c r="S9" i="7" s="1"/>
  <c r="DC39" i="7"/>
  <c r="BI49" i="7"/>
  <c r="DB49" i="7"/>
  <c r="W13" i="7"/>
  <c r="CE17" i="7"/>
  <c r="R18" i="7"/>
  <c r="S18" i="7" s="1"/>
  <c r="AE14" i="7"/>
  <c r="AD49" i="7"/>
  <c r="DS39" i="7"/>
  <c r="BF49" i="7"/>
  <c r="W38" i="7"/>
  <c r="W22" i="7"/>
  <c r="R22" i="7"/>
  <c r="S22" i="7" s="1"/>
  <c r="DS21" i="7"/>
  <c r="DG47" i="7"/>
  <c r="R35" i="7"/>
  <c r="BV49" i="7"/>
  <c r="R13" i="7"/>
  <c r="AE21" i="7"/>
  <c r="AY11" i="7"/>
  <c r="AU20" i="7"/>
  <c r="R20" i="7"/>
  <c r="S20" i="7" s="1"/>
  <c r="R10" i="7"/>
  <c r="S10" i="7" s="1"/>
  <c r="W10" i="7"/>
  <c r="BG13" i="7"/>
  <c r="BG49" i="7" s="1"/>
  <c r="R11" i="7"/>
  <c r="R12" i="7"/>
  <c r="S12" i="7" s="1"/>
  <c r="R19" i="7"/>
  <c r="R44" i="7"/>
  <c r="S44" i="7" s="1"/>
  <c r="AP49" i="7"/>
  <c r="Q37" i="7"/>
  <c r="AQ14" i="7"/>
  <c r="R14" i="7"/>
  <c r="S14" i="7" s="1"/>
  <c r="AU39" i="7"/>
  <c r="CC49" i="7"/>
  <c r="AI17" i="7"/>
  <c r="W35" i="7"/>
  <c r="DK11" i="7"/>
  <c r="DK49" i="7" s="1"/>
  <c r="CE9" i="7"/>
  <c r="DG9" i="7"/>
  <c r="CM13" i="7"/>
  <c r="AD46" i="7"/>
  <c r="AE46" i="7" s="1"/>
  <c r="CX46" i="7"/>
  <c r="CY46" i="7" s="1"/>
  <c r="CL46" i="7"/>
  <c r="CM46" i="7" s="1"/>
  <c r="Z46" i="7"/>
  <c r="AA46" i="7" s="1"/>
  <c r="BZ46" i="7"/>
  <c r="CA46" i="7" s="1"/>
  <c r="DR46" i="7"/>
  <c r="DS46" i="7" s="1"/>
  <c r="BV46" i="7"/>
  <c r="BW46" i="7" s="1"/>
  <c r="DV46" i="7"/>
  <c r="DW46" i="7" s="1"/>
  <c r="DN46" i="7"/>
  <c r="DO46" i="7" s="1"/>
  <c r="BB46" i="7"/>
  <c r="BC46" i="7" s="1"/>
  <c r="DJ46" i="7"/>
  <c r="DK46" i="7" s="1"/>
  <c r="AP46" i="7"/>
  <c r="CS13" i="7"/>
  <c r="DE13" i="7"/>
  <c r="BU17" i="7"/>
  <c r="BW17" i="7" s="1"/>
  <c r="BU11" i="7"/>
  <c r="DM13" i="7"/>
  <c r="AL15" i="7"/>
  <c r="CT17" i="7"/>
  <c r="CT49" i="7" s="1"/>
  <c r="CD17" i="7"/>
  <c r="CD49" i="7" s="1"/>
  <c r="AW19" i="7"/>
  <c r="AY19" i="7" s="1"/>
  <c r="DM19" i="7"/>
  <c r="DO19" i="7" s="1"/>
  <c r="DK35" i="7"/>
  <c r="AS15" i="7"/>
  <c r="DV16" i="7"/>
  <c r="DW16" i="7" s="1"/>
  <c r="CX17" i="7"/>
  <c r="CY17" i="7" s="1"/>
  <c r="BA19" i="7"/>
  <c r="BC19" i="7" s="1"/>
  <c r="DQ19" i="7"/>
  <c r="DS19" i="7" s="1"/>
  <c r="AC13" i="7"/>
  <c r="Q13" i="7" s="1"/>
  <c r="S13" i="7" s="1"/>
  <c r="DV42" i="7"/>
  <c r="DW42" i="7" s="1"/>
  <c r="BN42" i="7"/>
  <c r="BO42" i="7" s="1"/>
  <c r="BJ42" i="7"/>
  <c r="BK42" i="7" s="1"/>
  <c r="BB42" i="7"/>
  <c r="BC42" i="7" s="1"/>
  <c r="DJ42" i="7"/>
  <c r="DK42" i="7" s="1"/>
  <c r="AL42" i="7"/>
  <c r="DF42" i="7"/>
  <c r="DG42" i="7" s="1"/>
  <c r="K42" i="7"/>
  <c r="BU47" i="7"/>
  <c r="BW47" i="7" s="1"/>
  <c r="Y47" i="7"/>
  <c r="BQ47" i="7"/>
  <c r="BS47" i="7" s="1"/>
  <c r="DQ47" i="7"/>
  <c r="DM47" i="7"/>
  <c r="BA47" i="7"/>
  <c r="BC47" i="7" s="1"/>
  <c r="DI47" i="7"/>
  <c r="DK47" i="7" s="1"/>
  <c r="CW47" i="7"/>
  <c r="CY47" i="7" s="1"/>
  <c r="AO47" i="7"/>
  <c r="AQ47" i="7" s="1"/>
  <c r="CS47" i="7"/>
  <c r="K47" i="7"/>
  <c r="CK47" i="7"/>
  <c r="CM47" i="7" s="1"/>
  <c r="AG47" i="7"/>
  <c r="AG49" i="7" s="1"/>
  <c r="AK13" i="7"/>
  <c r="CO15" i="7"/>
  <c r="CQ15" i="7" s="1"/>
  <c r="CQ49" i="7" s="1"/>
  <c r="V17" i="7"/>
  <c r="W17" i="7" s="1"/>
  <c r="DN17" i="7"/>
  <c r="DO17" i="7" s="1"/>
  <c r="BM19" i="7"/>
  <c r="BO19" i="7" s="1"/>
  <c r="DU15" i="7"/>
  <c r="BI15" i="7"/>
  <c r="BK15" i="7" s="1"/>
  <c r="V16" i="7"/>
  <c r="AH17" i="7"/>
  <c r="AH49" i="7" s="1"/>
  <c r="K19" i="7"/>
  <c r="K49" i="7" s="1"/>
  <c r="BU19" i="7"/>
  <c r="BW19" i="7" s="1"/>
  <c r="AS13" i="7"/>
  <c r="BM15" i="7"/>
  <c r="CL42" i="7"/>
  <c r="CM42" i="7" s="1"/>
  <c r="BA13" i="7"/>
  <c r="BQ15" i="7"/>
  <c r="BS15" i="7" s="1"/>
  <c r="AX17" i="7"/>
  <c r="AX49" i="7" s="1"/>
  <c r="U19" i="7"/>
  <c r="U49" i="7" s="1"/>
  <c r="CG19" i="7"/>
  <c r="Y19" i="7"/>
  <c r="CK19" i="7"/>
  <c r="CM19" i="7" s="1"/>
  <c r="CC47" i="7"/>
  <c r="CE47" i="7" s="1"/>
  <c r="AD21" i="7"/>
  <c r="R21" i="7" s="1"/>
  <c r="S21" i="7" s="1"/>
  <c r="AT24" i="7"/>
  <c r="AU24" i="7" s="1"/>
  <c r="BE25" i="7"/>
  <c r="BG25" i="7" s="1"/>
  <c r="DN25" i="7"/>
  <c r="DO25" i="7" s="1"/>
  <c r="DQ35" i="7"/>
  <c r="AP37" i="7"/>
  <c r="DJ40" i="7"/>
  <c r="DK40" i="7" s="1"/>
  <c r="AK41" i="7"/>
  <c r="AS43" i="7"/>
  <c r="AU43" i="7" s="1"/>
  <c r="CH47" i="7"/>
  <c r="CI47" i="7" s="1"/>
  <c r="DV24" i="7"/>
  <c r="DW24" i="7" s="1"/>
  <c r="CP24" i="7"/>
  <c r="CQ24" i="7" s="1"/>
  <c r="BZ25" i="7"/>
  <c r="CA25" i="7" s="1"/>
  <c r="CA49" i="7" s="1"/>
  <c r="BF25" i="7"/>
  <c r="DR25" i="7"/>
  <c r="DR49" i="7" s="1"/>
  <c r="DR35" i="7"/>
  <c r="AT37" i="7"/>
  <c r="AU37" i="7" s="1"/>
  <c r="DV38" i="7"/>
  <c r="DW38" i="7" s="1"/>
  <c r="BB38" i="7"/>
  <c r="BC38" i="7" s="1"/>
  <c r="DR38" i="7"/>
  <c r="DS38" i="7" s="1"/>
  <c r="AS41" i="7"/>
  <c r="AU41" i="7" s="1"/>
  <c r="BE43" i="7"/>
  <c r="BG43" i="7" s="1"/>
  <c r="AH47" i="7"/>
  <c r="AK23" i="7"/>
  <c r="AM23" i="7" s="1"/>
  <c r="DJ25" i="7"/>
  <c r="DK25" i="7" s="1"/>
  <c r="BN25" i="7"/>
  <c r="BN49" i="7" s="1"/>
  <c r="DV25" i="7"/>
  <c r="DW25" i="7" s="1"/>
  <c r="BB37" i="7"/>
  <c r="BC37" i="7" s="1"/>
  <c r="AL47" i="7"/>
  <c r="CT47" i="7"/>
  <c r="AO23" i="7"/>
  <c r="AQ23" i="7" s="1"/>
  <c r="K24" i="7"/>
  <c r="BJ24" i="7"/>
  <c r="CX24" i="7"/>
  <c r="CY24" i="7" s="1"/>
  <c r="BR25" i="7"/>
  <c r="BS25" i="7" s="1"/>
  <c r="BJ37" i="7"/>
  <c r="BK37" i="7" s="1"/>
  <c r="BV38" i="7"/>
  <c r="BW38" i="7" s="1"/>
  <c r="V40" i="7"/>
  <c r="BQ41" i="7"/>
  <c r="BS41" i="7" s="1"/>
  <c r="BM43" i="7"/>
  <c r="BO43" i="7" s="1"/>
  <c r="DF24" i="7"/>
  <c r="DG24" i="7" s="1"/>
  <c r="AD25" i="7"/>
  <c r="AE25" i="7" s="1"/>
  <c r="CL37" i="7"/>
  <c r="CM37" i="7" s="1"/>
  <c r="Z38" i="7"/>
  <c r="AA38" i="7" s="1"/>
  <c r="BZ38" i="7"/>
  <c r="CA38" i="7" s="1"/>
  <c r="AH39" i="7"/>
  <c r="AI39" i="7" s="1"/>
  <c r="CS41" i="7"/>
  <c r="CU41" i="7" s="1"/>
  <c r="DQ43" i="7"/>
  <c r="DS43" i="7" s="1"/>
  <c r="BY43" i="7"/>
  <c r="CA43" i="7" s="1"/>
  <c r="Z45" i="7"/>
  <c r="DV47" i="7"/>
  <c r="DW47" i="7" s="1"/>
  <c r="AX47" i="7"/>
  <c r="AY47" i="7" s="1"/>
  <c r="CG23" i="7"/>
  <c r="CI23" i="7" s="1"/>
  <c r="V24" i="7"/>
  <c r="BR24" i="7"/>
  <c r="BS24" i="7" s="1"/>
  <c r="AL25" i="7"/>
  <c r="AM25" i="7" s="1"/>
  <c r="CD25" i="7"/>
  <c r="CE25" i="7" s="1"/>
  <c r="BV35" i="7"/>
  <c r="BW35" i="7" s="1"/>
  <c r="DB37" i="7"/>
  <c r="DC37" i="7" s="1"/>
  <c r="CP37" i="7"/>
  <c r="CQ37" i="7" s="1"/>
  <c r="CL38" i="7"/>
  <c r="CM38" i="7" s="1"/>
  <c r="AX39" i="7"/>
  <c r="AY39" i="7" s="1"/>
  <c r="DE41" i="7"/>
  <c r="DG41" i="7" s="1"/>
  <c r="CK43" i="7"/>
  <c r="CM43" i="7" s="1"/>
  <c r="DR47" i="7"/>
  <c r="CO23" i="7"/>
  <c r="CQ23" i="7" s="1"/>
  <c r="AD24" i="7"/>
  <c r="AE24" i="7" s="1"/>
  <c r="DJ24" i="7"/>
  <c r="DK24" i="7" s="1"/>
  <c r="AP25" i="7"/>
  <c r="AQ25" i="7" s="1"/>
  <c r="CH25" i="7"/>
  <c r="CI25" i="7" s="1"/>
  <c r="BF47" i="7"/>
  <c r="BG47" i="7" s="1"/>
  <c r="DN47" i="7"/>
  <c r="DE23" i="7"/>
  <c r="DG23" i="7" s="1"/>
  <c r="DN24" i="7"/>
  <c r="DO24" i="7" s="1"/>
  <c r="AT25" i="7"/>
  <c r="CL25" i="7"/>
  <c r="CM25" i="7" s="1"/>
  <c r="DR37" i="7"/>
  <c r="DS37" i="7" s="1"/>
  <c r="BR39" i="7"/>
  <c r="BS39" i="7" s="1"/>
  <c r="DU41" i="7"/>
  <c r="DW41" i="7" s="1"/>
  <c r="CS43" i="7"/>
  <c r="CU43" i="7" s="1"/>
  <c r="BN47" i="7"/>
  <c r="BO47" i="7" s="1"/>
  <c r="DA23" i="7"/>
  <c r="AL24" i="7"/>
  <c r="AM24" i="7" s="1"/>
  <c r="AX25" i="7"/>
  <c r="AY25" i="7" s="1"/>
  <c r="CX25" i="7"/>
  <c r="CY25" i="7" s="1"/>
  <c r="AP38" i="7"/>
  <c r="AQ38" i="7" s="1"/>
  <c r="BV39" i="7"/>
  <c r="R39" i="7" s="1"/>
  <c r="S39" i="7" s="1"/>
  <c r="Y43" i="7"/>
  <c r="DA43" i="7"/>
  <c r="DC43" i="7" s="1"/>
  <c r="BB45" i="7"/>
  <c r="BC45" i="7" s="1"/>
  <c r="BB25" i="7"/>
  <c r="BC25" i="7" s="1"/>
  <c r="AC43" i="7"/>
  <c r="AE43" i="7" s="1"/>
  <c r="CY49" i="7" l="1"/>
  <c r="CM49" i="7"/>
  <c r="BS49" i="7"/>
  <c r="W16" i="7"/>
  <c r="W49" i="7" s="1"/>
  <c r="R16" i="7"/>
  <c r="S16" i="7" s="1"/>
  <c r="CU47" i="7"/>
  <c r="AM42" i="7"/>
  <c r="R42" i="7"/>
  <c r="S42" i="7" s="1"/>
  <c r="V49" i="7"/>
  <c r="BQ49" i="7"/>
  <c r="Q47" i="7"/>
  <c r="AA47" i="7"/>
  <c r="R38" i="7"/>
  <c r="S38" i="7" s="1"/>
  <c r="Q25" i="7"/>
  <c r="S25" i="7" s="1"/>
  <c r="AY17" i="7"/>
  <c r="AY49" i="7" s="1"/>
  <c r="DQ49" i="7"/>
  <c r="Z49" i="7"/>
  <c r="BO25" i="7"/>
  <c r="R45" i="7"/>
  <c r="S45" i="7" s="1"/>
  <c r="AA45" i="7"/>
  <c r="DS35" i="7"/>
  <c r="Q35" i="7"/>
  <c r="S35" i="7" s="1"/>
  <c r="DW15" i="7"/>
  <c r="DW49" i="7" s="1"/>
  <c r="DU49" i="7"/>
  <c r="CK49" i="7"/>
  <c r="R25" i="7"/>
  <c r="AK49" i="7"/>
  <c r="AM13" i="7"/>
  <c r="R37" i="7"/>
  <c r="S37" i="7" s="1"/>
  <c r="AQ37" i="7"/>
  <c r="AQ49" i="7" s="1"/>
  <c r="BK24" i="7"/>
  <c r="BK49" i="7" s="1"/>
  <c r="BJ49" i="7"/>
  <c r="BO15" i="7"/>
  <c r="BM49" i="7"/>
  <c r="DV49" i="7"/>
  <c r="BR49" i="7"/>
  <c r="AW49" i="7"/>
  <c r="DI49" i="7"/>
  <c r="DS25" i="7"/>
  <c r="CU17" i="7"/>
  <c r="AU15" i="7"/>
  <c r="Q15" i="7"/>
  <c r="CE49" i="7"/>
  <c r="BE49" i="7"/>
  <c r="CU13" i="7"/>
  <c r="CS49" i="7"/>
  <c r="BW39" i="7"/>
  <c r="AU13" i="7"/>
  <c r="AS49" i="7"/>
  <c r="CX49" i="7"/>
  <c r="AO49" i="7"/>
  <c r="BB49" i="7"/>
  <c r="AI47" i="7"/>
  <c r="AI49" i="7" s="1"/>
  <c r="Q17" i="7"/>
  <c r="DC23" i="7"/>
  <c r="DC49" i="7" s="1"/>
  <c r="DA49" i="7"/>
  <c r="AA19" i="7"/>
  <c r="Y49" i="7"/>
  <c r="DO47" i="7"/>
  <c r="R15" i="7"/>
  <c r="R49" i="7" s="1"/>
  <c r="AM15" i="7"/>
  <c r="CO49" i="7"/>
  <c r="BY49" i="7"/>
  <c r="BO49" i="7"/>
  <c r="R47" i="7"/>
  <c r="AM47" i="7"/>
  <c r="DF49" i="7"/>
  <c r="BA49" i="7"/>
  <c r="BC13" i="7"/>
  <c r="BC49" i="7" s="1"/>
  <c r="DG13" i="7"/>
  <c r="DG49" i="7" s="1"/>
  <c r="DE49" i="7"/>
  <c r="W24" i="7"/>
  <c r="R24" i="7"/>
  <c r="S24" i="7" s="1"/>
  <c r="DN49" i="7"/>
  <c r="CI19" i="7"/>
  <c r="CI49" i="7" s="1"/>
  <c r="CG49" i="7"/>
  <c r="DS47" i="7"/>
  <c r="AC49" i="7"/>
  <c r="AE13" i="7"/>
  <c r="AE49" i="7" s="1"/>
  <c r="DO13" i="7"/>
  <c r="DO49" i="7" s="1"/>
  <c r="DM49" i="7"/>
  <c r="Q23" i="7"/>
  <c r="S23" i="7" s="1"/>
  <c r="AL49" i="7"/>
  <c r="AU49" i="7"/>
  <c r="Q43" i="7"/>
  <c r="S43" i="7" s="1"/>
  <c r="AA43" i="7"/>
  <c r="R40" i="7"/>
  <c r="S40" i="7" s="1"/>
  <c r="W40" i="7"/>
  <c r="AM41" i="7"/>
  <c r="Q41" i="7"/>
  <c r="S41" i="7" s="1"/>
  <c r="Q19" i="7"/>
  <c r="S19" i="7" s="1"/>
  <c r="W19" i="7"/>
  <c r="R17" i="7"/>
  <c r="BW11" i="7"/>
  <c r="BW49" i="7" s="1"/>
  <c r="BU49" i="7"/>
  <c r="Q11" i="7"/>
  <c r="AQ46" i="7"/>
  <c r="R46" i="7"/>
  <c r="S46" i="7" s="1"/>
  <c r="DJ49" i="7"/>
  <c r="CH49" i="7"/>
  <c r="CP49" i="7"/>
  <c r="AT49" i="7"/>
  <c r="S15" i="7" l="1"/>
  <c r="S47" i="7"/>
  <c r="CU49" i="7"/>
  <c r="AM49" i="7"/>
  <c r="AA49" i="7"/>
  <c r="S17" i="7"/>
  <c r="DS49" i="7"/>
  <c r="S11" i="7"/>
  <c r="S49" i="7" s="1"/>
  <c r="Q49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Cindy Lui</author>
  </authors>
  <commentList>
    <comment ref="N26" authorId="0" shapeId="0" xr:uid="{66BBAE87-C6F3-41EA-9D33-35B077EB92D5}">
      <text>
        <r>
          <rPr>
            <b/>
            <sz val="9"/>
            <color indexed="81"/>
            <rFont val="Tahoma"/>
            <family val="2"/>
          </rPr>
          <t>Cindy Lui:</t>
        </r>
        <r>
          <rPr>
            <sz val="9"/>
            <color indexed="81"/>
            <rFont val="Tahoma"/>
            <family val="2"/>
          </rPr>
          <t xml:space="preserve">
include USM column EC, ED</t>
        </r>
      </text>
    </comment>
  </commentList>
</comments>
</file>

<file path=xl/sharedStrings.xml><?xml version="1.0" encoding="utf-8"?>
<sst xmlns="http://schemas.openxmlformats.org/spreadsheetml/2006/main" count="182" uniqueCount="48">
  <si>
    <t>Payment</t>
  </si>
  <si>
    <t xml:space="preserve">   UMCP Fraternity/Sorority Houses (Auxiliary)</t>
  </si>
  <si>
    <t xml:space="preserve">   UMCP High Rise Residence -27th (Auxiliary)</t>
  </si>
  <si>
    <t xml:space="preserve">   UMCP High Rise Residence -29th (Auxiliary)</t>
  </si>
  <si>
    <t xml:space="preserve">   UMCP Golf Course Improvements (Auxiliary)</t>
  </si>
  <si>
    <t xml:space="preserve">      UMCP SCUB Utilities Facility (Auxiliary)</t>
  </si>
  <si>
    <t xml:space="preserve">        UMB New Campus Center (Auxiliary)</t>
  </si>
  <si>
    <t xml:space="preserve"> UMBC Hillcrest Demolition Parking (Auxiliary)</t>
  </si>
  <si>
    <t xml:space="preserve">     UMBC Dining Hall Upgrades (Auxiliary)</t>
  </si>
  <si>
    <t xml:space="preserve">   UMBC Resident Hall Renovation (Auxiliary)</t>
  </si>
  <si>
    <t xml:space="preserve">           UMBC Surface Lots (Auxiliary)</t>
  </si>
  <si>
    <t xml:space="preserve"> USMO Shady Grove Parking Garage (Auxiliary)</t>
  </si>
  <si>
    <t xml:space="preserve">         BSU New Student Center (Auxiliary)</t>
  </si>
  <si>
    <t xml:space="preserve">           CSU Parking Garage (Auxiliary)</t>
  </si>
  <si>
    <t xml:space="preserve">       FSU Lane Center Renovation (Auxiliary)</t>
  </si>
  <si>
    <t xml:space="preserve">       SU Dormitory Renovations (Auxiliary)</t>
  </si>
  <si>
    <t xml:space="preserve">           SU New Parking Garage (Auxiliary)</t>
  </si>
  <si>
    <t xml:space="preserve">  SU Mixed-Used - Student Housing (Auxiliary)</t>
  </si>
  <si>
    <t>TU Student Housing-West Village PH I (Auxiliary)</t>
  </si>
  <si>
    <t xml:space="preserve">      TU Resident Hall Renovations (Auxiliary)</t>
  </si>
  <si>
    <t>TU Towson Center Arena Improvement (Auxiliary)</t>
  </si>
  <si>
    <t xml:space="preserve">    TU West Village Dining Commons (Auxiliary)</t>
  </si>
  <si>
    <t xml:space="preserve">    TU West Village Parking Structure (Auxiliary)</t>
  </si>
  <si>
    <t>Date</t>
  </si>
  <si>
    <t>Principal</t>
  </si>
  <si>
    <t>Interest</t>
  </si>
  <si>
    <t>Total</t>
  </si>
  <si>
    <t xml:space="preserve"> </t>
  </si>
  <si>
    <t xml:space="preserve">            2010 A Bonds</t>
  </si>
  <si>
    <t xml:space="preserve">            2010 B Bonds</t>
  </si>
  <si>
    <t>2010A &amp; 2010B Bonds</t>
  </si>
  <si>
    <t xml:space="preserve">        Total Academic Projects - 2010A &amp;B</t>
  </si>
  <si>
    <t xml:space="preserve">   UMCP High Rise Residence - 32nd (Auxiliary)</t>
  </si>
  <si>
    <t xml:space="preserve">     UMES Wicomico Hall System (Auxiliary)</t>
  </si>
  <si>
    <t xml:space="preserve">         UMBC New Parking Lot (Auxiliary)</t>
  </si>
  <si>
    <t xml:space="preserve"> UMBC Parking System Improvement (Auxiliary)</t>
  </si>
  <si>
    <t>2010 Series A &amp; 2010 Series B Bond Funded Projects</t>
  </si>
  <si>
    <t xml:space="preserve">              University System of Maryland</t>
  </si>
  <si>
    <t xml:space="preserve">     UMBC Athletic Practice Fields (Auxiliary)</t>
  </si>
  <si>
    <t xml:space="preserve">                                                                   Total Debt Services - 2010 Series A &amp; 2010 Series B</t>
  </si>
  <si>
    <t xml:space="preserve">     2010B - Refund on 2019C</t>
  </si>
  <si>
    <t xml:space="preserve">       Distribution of Debt Services After 2019C</t>
  </si>
  <si>
    <t xml:space="preserve">  </t>
  </si>
  <si>
    <t xml:space="preserve">           Total Auxiliary Projects - 2010A &amp; B</t>
  </si>
  <si>
    <t>Auxilliary Projects</t>
  </si>
  <si>
    <t>Academic Projects</t>
  </si>
  <si>
    <t xml:space="preserve">    Debt Svc from Earnings/Interest/Plant Fund</t>
  </si>
  <si>
    <t>Paid off on May'22 to USM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</si>
</sst>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0.00000%"/>
  </numFmts>
  <fonts count="5" x14ac:knownFonts="1">
    <font>
      <sz val="10"/>
      <name val="Arial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ED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38" fontId="0" fillId="0" borderId="0" xfId="0" applyNumberFormat="1" applyAlignment="1">
      <alignment horizontal="right"/>
    </xf>
    <xf numFmtId="38" fontId="0" fillId="0" borderId="0" xfId="0" quotePrefix="1" applyNumberFormat="1" applyAlignment="1">
      <alignment horizontal="left"/>
    </xf>
    <xf numFmtId="38" fontId="0" fillId="0" borderId="0" xfId="0" applyNumberFormat="1"/>
    <xf numFmtId="3" fontId="0" fillId="0" borderId="0" xfId="0" applyNumberFormat="1"/>
    <xf numFmtId="38" fontId="0" fillId="0" borderId="0" xfId="0" applyNumberFormat="1" applyAlignment="1">
      <alignment horizontal="left"/>
    </xf>
    <xf numFmtId="165" fontId="0" fillId="0" borderId="0" xfId="0" applyNumberFormat="1"/>
    <xf numFmtId="164" fontId="0" fillId="0" borderId="1" xfId="0" applyNumberFormat="1" applyBorder="1" applyAlignment="1">
      <alignment horizontal="center"/>
    </xf>
    <xf numFmtId="38" fontId="0" fillId="2" borderId="2" xfId="0" quotePrefix="1" applyNumberFormat="1" applyFill="1" applyBorder="1" applyAlignment="1">
      <alignment horizontal="left"/>
    </xf>
    <xf numFmtId="38" fontId="0" fillId="2" borderId="3" xfId="0" applyNumberFormat="1" applyFill="1" applyBorder="1" applyAlignment="1">
      <alignment horizontal="right"/>
    </xf>
    <xf numFmtId="38" fontId="0" fillId="2" borderId="4" xfId="0" applyNumberFormat="1" applyFill="1" applyBorder="1" applyAlignment="1">
      <alignment horizontal="right"/>
    </xf>
    <xf numFmtId="38" fontId="0" fillId="0" borderId="2" xfId="0" quotePrefix="1" applyNumberFormat="1" applyBorder="1" applyAlignment="1">
      <alignment horizontal="left"/>
    </xf>
    <xf numFmtId="38" fontId="0" fillId="0" borderId="5" xfId="0" applyNumberFormat="1" applyBorder="1" applyAlignment="1">
      <alignment horizontal="right"/>
    </xf>
    <xf numFmtId="38" fontId="0" fillId="0" borderId="4" xfId="0" applyNumberFormat="1" applyBorder="1" applyAlignment="1">
      <alignment horizontal="right"/>
    </xf>
    <xf numFmtId="38" fontId="0" fillId="0" borderId="3" xfId="0" applyNumberFormat="1" applyBorder="1" applyAlignment="1">
      <alignment horizontal="right"/>
    </xf>
    <xf numFmtId="3" fontId="0" fillId="0" borderId="2" xfId="0" quotePrefix="1" applyNumberFormat="1" applyBorder="1" applyAlignment="1">
      <alignment horizontal="left"/>
    </xf>
    <xf numFmtId="3" fontId="0" fillId="0" borderId="3" xfId="0" applyNumberFormat="1" applyBorder="1"/>
    <xf numFmtId="3" fontId="0" fillId="0" borderId="4" xfId="0" applyNumberFormat="1" applyBorder="1"/>
    <xf numFmtId="3" fontId="0" fillId="0" borderId="2" xfId="0" applyNumberFormat="1" applyBorder="1" applyAlignment="1">
      <alignment horizontal="left"/>
    </xf>
    <xf numFmtId="165" fontId="0" fillId="0" borderId="6" xfId="0" applyNumberFormat="1" applyBorder="1" applyAlignment="1">
      <alignment horizontal="center"/>
    </xf>
    <xf numFmtId="165" fontId="0" fillId="0" borderId="7" xfId="0" applyNumberFormat="1" applyBorder="1"/>
    <xf numFmtId="165" fontId="0" fillId="0" borderId="5" xfId="0" applyNumberFormat="1" applyBorder="1"/>
    <xf numFmtId="165" fontId="0" fillId="0" borderId="4" xfId="0" applyNumberFormat="1" applyBorder="1" applyAlignment="1">
      <alignment horizontal="right"/>
    </xf>
    <xf numFmtId="165" fontId="0" fillId="0" borderId="5" xfId="0" applyNumberFormat="1" applyBorder="1" applyAlignment="1">
      <alignment horizontal="right"/>
    </xf>
    <xf numFmtId="165" fontId="0" fillId="0" borderId="2" xfId="0" quotePrefix="1" applyNumberFormat="1" applyBorder="1" applyAlignment="1">
      <alignment horizontal="right"/>
    </xf>
    <xf numFmtId="165" fontId="0" fillId="0" borderId="3" xfId="0" applyNumberFormat="1" applyBorder="1"/>
    <xf numFmtId="165" fontId="0" fillId="0" borderId="4" xfId="0" applyNumberFormat="1" applyBorder="1"/>
    <xf numFmtId="164" fontId="0" fillId="0" borderId="8" xfId="0" applyNumberFormat="1" applyBorder="1" applyAlignment="1">
      <alignment horizontal="center"/>
    </xf>
    <xf numFmtId="38" fontId="0" fillId="0" borderId="9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0" xfId="0" applyNumberFormat="1"/>
    <xf numFmtId="38" fontId="0" fillId="0" borderId="5" xfId="0" applyNumberFormat="1" applyBorder="1"/>
    <xf numFmtId="14" fontId="0" fillId="0" borderId="0" xfId="0" applyNumberFormat="1"/>
    <xf numFmtId="164" fontId="0" fillId="0" borderId="0" xfId="0" applyNumberFormat="1" applyAlignment="1">
      <alignment horizontal="center"/>
    </xf>
    <xf numFmtId="38" fontId="0" fillId="0" borderId="10" xfId="0" applyNumberFormat="1" applyBorder="1" applyAlignment="1">
      <alignment horizontal="right"/>
    </xf>
    <xf numFmtId="38" fontId="0" fillId="0" borderId="11" xfId="0" applyNumberFormat="1" applyBorder="1" applyAlignment="1">
      <alignment horizontal="right"/>
    </xf>
    <xf numFmtId="38" fontId="0" fillId="0" borderId="2" xfId="0" applyNumberFormat="1" applyBorder="1" applyAlignment="1">
      <alignment horizontal="left"/>
    </xf>
    <xf numFmtId="38" fontId="0" fillId="0" borderId="7" xfId="0" applyNumberFormat="1" applyBorder="1" applyAlignment="1">
      <alignment horizontal="right"/>
    </xf>
    <xf numFmtId="38" fontId="0" fillId="0" borderId="5" xfId="0" applyNumberFormat="1" applyBorder="1" applyAlignment="1">
      <alignment horizontal="center"/>
    </xf>
    <xf numFmtId="165" fontId="0" fillId="0" borderId="0" xfId="0" applyNumberFormat="1" applyAlignment="1">
      <alignment horizontal="right"/>
    </xf>
    <xf numFmtId="38" fontId="1" fillId="0" borderId="5" xfId="0" quotePrefix="1" applyNumberFormat="1" applyFont="1" applyBorder="1" applyAlignment="1">
      <alignment horizontal="left"/>
    </xf>
    <xf numFmtId="38" fontId="0" fillId="0" borderId="3" xfId="0" applyNumberFormat="1" applyBorder="1"/>
    <xf numFmtId="38" fontId="0" fillId="0" borderId="12" xfId="0" applyNumberFormat="1" applyBorder="1" applyAlignment="1">
      <alignment horizontal="right"/>
    </xf>
    <xf numFmtId="38" fontId="0" fillId="0" borderId="12" xfId="0" applyNumberFormat="1" applyBorder="1"/>
    <xf numFmtId="164" fontId="0" fillId="3" borderId="0" xfId="0" applyNumberFormat="1" applyFill="1"/>
    <xf numFmtId="3" fontId="0" fillId="0" borderId="5" xfId="0" applyNumberFormat="1" applyBorder="1"/>
    <xf numFmtId="165" fontId="0" fillId="0" borderId="11" xfId="0" applyNumberFormat="1" applyBorder="1"/>
    <xf numFmtId="165" fontId="4" fillId="0" borderId="2" xfId="0" quotePrefix="1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299BD-54DE-407F-93D7-8363716229FC}">
  <sheetPr>
    <tabColor theme="4" tint="0.59999389629810485"/>
  </sheetPr>
  <dimension ref="A1:FN575"/>
  <sheetViews>
    <sheetView tabSelected="1" workbookViewId="0">
      <pane xSplit="1" ySplit="7" topLeftCell="B29" activePane="bottomRight" state="frozen"/>
      <selection pane="topRight" activeCell="B1" sqref="B1"/>
      <selection pane="bottomLeft" activeCell="A8" sqref="A8"/>
      <selection pane="bottomRight" activeCell="D54" sqref="D54"/>
    </sheetView>
  </sheetViews>
  <sheetFormatPr defaultColWidth="13.7109375" defaultRowHeight="12.75" x14ac:dyDescent="0.2"/>
  <cols>
    <col min="1" max="1" width="9.7109375" style="33" customWidth="1"/>
    <col min="2" max="2" width="3.7109375" customWidth="1"/>
    <col min="3" max="11" width="13.7109375" style="3"/>
    <col min="12" max="12" width="3.7109375" style="5" customWidth="1"/>
    <col min="13" max="15" width="13.7109375" style="5"/>
    <col min="16" max="16" width="3.7109375" style="5" customWidth="1"/>
    <col min="20" max="20" width="3.7109375" style="5" customWidth="1"/>
    <col min="24" max="24" width="3.7109375" style="5" customWidth="1"/>
    <col min="25" max="27" width="13.7109375" style="5"/>
    <col min="28" max="28" width="3.7109375" style="5" customWidth="1"/>
    <col min="29" max="31" width="13.7109375" style="5"/>
    <col min="32" max="32" width="3.7109375" style="5" customWidth="1"/>
    <col min="33" max="35" width="13.7109375" style="5"/>
    <col min="36" max="36" width="3.7109375" style="5" customWidth="1"/>
    <col min="40" max="40" width="3.7109375" style="5" customWidth="1"/>
    <col min="44" max="44" width="3.7109375" style="6" customWidth="1"/>
    <col min="48" max="48" width="3.7109375" style="6" customWidth="1"/>
    <col min="52" max="52" width="3.7109375" customWidth="1"/>
    <col min="53" max="55" width="13.7109375" style="6"/>
    <col min="56" max="56" width="3.7109375" style="6" customWidth="1"/>
    <col min="57" max="59" width="13.7109375" style="6"/>
    <col min="60" max="60" width="3.7109375" style="6" customWidth="1"/>
    <col min="61" max="63" width="12.7109375" style="6" customWidth="1"/>
    <col min="64" max="64" width="3.7109375" style="6" customWidth="1"/>
    <col min="65" max="67" width="13.7109375" style="6"/>
    <col min="68" max="68" width="3.7109375" style="6" customWidth="1"/>
    <col min="69" max="71" width="13.7109375" style="6"/>
    <col min="72" max="72" width="3.7109375" style="6" customWidth="1"/>
    <col min="73" max="75" width="13.7109375" style="6"/>
    <col min="76" max="76" width="3.7109375" style="6" customWidth="1"/>
    <col min="77" max="79" width="13.7109375" style="6"/>
    <col min="80" max="80" width="3.7109375" style="6" customWidth="1"/>
    <col min="81" max="83" width="13.7109375" style="6"/>
    <col min="84" max="84" width="3.7109375" style="6" customWidth="1"/>
    <col min="85" max="87" width="13.7109375" style="6"/>
    <col min="88" max="88" width="3.7109375" style="6" customWidth="1"/>
    <col min="89" max="91" width="12.7109375" style="6" customWidth="1"/>
    <col min="92" max="92" width="3.7109375" style="6" customWidth="1"/>
    <col min="93" max="95" width="13.7109375" style="6"/>
    <col min="96" max="96" width="3.7109375" style="6" customWidth="1"/>
    <col min="97" max="99" width="13.7109375" style="6"/>
    <col min="100" max="100" width="3.7109375" style="6" customWidth="1"/>
    <col min="101" max="103" width="13.7109375" style="6"/>
    <col min="104" max="104" width="3.7109375" style="6" customWidth="1"/>
    <col min="105" max="107" width="13.7109375" style="6"/>
    <col min="108" max="108" width="3.7109375" style="6" customWidth="1"/>
    <col min="109" max="111" width="13.7109375" style="6"/>
    <col min="112" max="112" width="3.7109375" style="6" customWidth="1"/>
    <col min="113" max="115" width="13.7109375" style="6"/>
    <col min="116" max="116" width="3.7109375" style="6" customWidth="1"/>
    <col min="117" max="119" width="13.7109375" style="6"/>
    <col min="120" max="120" width="3.7109375" style="6" customWidth="1"/>
    <col min="121" max="123" width="13.7109375" style="6"/>
    <col min="124" max="124" width="3.7109375" style="6" customWidth="1"/>
    <col min="125" max="127" width="13.7109375" style="6"/>
    <col min="128" max="128" width="3.7109375" style="6" customWidth="1"/>
    <col min="129" max="131" width="13.7109375" style="6"/>
    <col min="132" max="132" width="3.7109375" customWidth="1"/>
    <col min="133" max="135" width="13.7109375" style="6"/>
    <col min="136" max="136" width="3.7109375" customWidth="1"/>
  </cols>
  <sheetData>
    <row r="1" spans="1:170" x14ac:dyDescent="0.2">
      <c r="A1" s="1"/>
      <c r="B1" s="2"/>
      <c r="D1" s="4"/>
      <c r="E1" s="4"/>
      <c r="F1" s="4" t="s">
        <v>37</v>
      </c>
      <c r="H1" s="4"/>
      <c r="I1" s="4"/>
      <c r="J1" s="4"/>
      <c r="M1" s="4"/>
      <c r="Q1" s="4" t="s">
        <v>37</v>
      </c>
      <c r="Y1" s="4"/>
      <c r="AC1" s="4" t="s">
        <v>37</v>
      </c>
      <c r="AK1" s="4"/>
      <c r="AO1" s="4" t="s">
        <v>37</v>
      </c>
      <c r="BA1" s="4" t="s">
        <v>37</v>
      </c>
      <c r="BE1" s="4"/>
      <c r="BI1" s="4"/>
      <c r="BM1" s="4" t="s">
        <v>37</v>
      </c>
      <c r="BY1" s="4" t="s">
        <v>37</v>
      </c>
      <c r="CK1" s="4" t="s">
        <v>37</v>
      </c>
      <c r="CW1" s="4" t="s">
        <v>37</v>
      </c>
      <c r="DE1" s="4"/>
      <c r="DI1" s="4" t="s">
        <v>37</v>
      </c>
      <c r="DU1" s="4" t="s">
        <v>37</v>
      </c>
      <c r="DY1" s="4"/>
      <c r="EC1" s="4"/>
      <c r="EG1" s="4" t="s">
        <v>37</v>
      </c>
    </row>
    <row r="2" spans="1:170" x14ac:dyDescent="0.2">
      <c r="A2" s="1"/>
      <c r="B2" s="2"/>
      <c r="D2" s="4"/>
      <c r="E2" s="4"/>
      <c r="F2" s="4" t="s">
        <v>41</v>
      </c>
      <c r="H2" s="4"/>
      <c r="I2" s="4"/>
      <c r="J2" s="4"/>
      <c r="M2" s="4"/>
      <c r="Q2" s="4" t="s">
        <v>41</v>
      </c>
      <c r="Y2" s="4"/>
      <c r="AC2" s="4" t="s">
        <v>41</v>
      </c>
      <c r="AK2" s="4"/>
      <c r="AO2" s="4" t="s">
        <v>41</v>
      </c>
      <c r="BA2" s="4" t="s">
        <v>41</v>
      </c>
      <c r="BE2" s="4"/>
      <c r="BI2" s="4"/>
      <c r="BM2" s="4" t="s">
        <v>41</v>
      </c>
      <c r="BY2" s="4" t="s">
        <v>41</v>
      </c>
      <c r="CK2" s="4" t="s">
        <v>41</v>
      </c>
      <c r="CW2" s="4" t="s">
        <v>41</v>
      </c>
      <c r="DE2" s="4"/>
      <c r="DI2" s="4" t="s">
        <v>41</v>
      </c>
      <c r="DU2" s="4" t="s">
        <v>41</v>
      </c>
      <c r="DY2" s="4"/>
      <c r="EC2" s="4"/>
      <c r="EG2" s="4" t="s">
        <v>41</v>
      </c>
    </row>
    <row r="3" spans="1:170" x14ac:dyDescent="0.2">
      <c r="A3" s="1"/>
      <c r="B3" s="2"/>
      <c r="D3" s="7"/>
      <c r="E3" s="7"/>
      <c r="F3" s="4" t="s">
        <v>36</v>
      </c>
      <c r="H3" s="7"/>
      <c r="I3" s="7"/>
      <c r="J3" s="7"/>
      <c r="M3" s="4"/>
      <c r="Q3" s="4" t="s">
        <v>36</v>
      </c>
      <c r="R3" s="8"/>
      <c r="Y3" s="4"/>
      <c r="AC3" s="4" t="s">
        <v>36</v>
      </c>
      <c r="AK3" s="4"/>
      <c r="AO3" s="4" t="s">
        <v>36</v>
      </c>
      <c r="BA3" s="4" t="s">
        <v>36</v>
      </c>
      <c r="BE3" s="4"/>
      <c r="BI3" s="4"/>
      <c r="BM3" s="4" t="s">
        <v>36</v>
      </c>
      <c r="BY3" s="4" t="s">
        <v>36</v>
      </c>
      <c r="CK3" s="4" t="s">
        <v>36</v>
      </c>
      <c r="CW3" s="4" t="s">
        <v>36</v>
      </c>
      <c r="DE3" s="4"/>
      <c r="DI3" s="4" t="s">
        <v>36</v>
      </c>
      <c r="DU3" s="4" t="s">
        <v>36</v>
      </c>
      <c r="DY3" s="4"/>
      <c r="EC3" s="4"/>
      <c r="EG3" s="4" t="s">
        <v>36</v>
      </c>
    </row>
    <row r="4" spans="1:170" x14ac:dyDescent="0.2">
      <c r="A4" s="1"/>
      <c r="B4" s="2"/>
      <c r="C4" s="7"/>
      <c r="D4" s="4"/>
      <c r="E4" s="4"/>
      <c r="F4" s="4"/>
      <c r="G4" s="4"/>
      <c r="H4" s="4"/>
      <c r="I4" s="4"/>
      <c r="J4" s="4"/>
    </row>
    <row r="5" spans="1:170" x14ac:dyDescent="0.2">
      <c r="A5" s="9" t="s">
        <v>0</v>
      </c>
      <c r="C5" s="10" t="s">
        <v>39</v>
      </c>
      <c r="D5" s="11"/>
      <c r="E5" s="11"/>
      <c r="F5" s="11"/>
      <c r="G5" s="11"/>
      <c r="H5" s="11"/>
      <c r="I5" s="11"/>
      <c r="J5" s="11"/>
      <c r="K5" s="12"/>
      <c r="M5" s="13" t="s">
        <v>31</v>
      </c>
      <c r="N5" s="14"/>
      <c r="O5" s="15"/>
      <c r="Q5" s="13" t="s">
        <v>43</v>
      </c>
      <c r="R5" s="16"/>
      <c r="S5" s="15"/>
      <c r="U5" s="17" t="s">
        <v>1</v>
      </c>
      <c r="V5" s="18"/>
      <c r="W5" s="19"/>
      <c r="Y5" s="20" t="s">
        <v>2</v>
      </c>
      <c r="Z5" s="18"/>
      <c r="AA5" s="19"/>
      <c r="AC5" s="20" t="s">
        <v>3</v>
      </c>
      <c r="AD5" s="18"/>
      <c r="AE5" s="19"/>
      <c r="AG5" s="20" t="s">
        <v>32</v>
      </c>
      <c r="AH5" s="18"/>
      <c r="AI5" s="19"/>
      <c r="AK5" s="17" t="s">
        <v>4</v>
      </c>
      <c r="AL5" s="18"/>
      <c r="AM5" s="19"/>
      <c r="AO5" s="17" t="s">
        <v>5</v>
      </c>
      <c r="AP5" s="18"/>
      <c r="AQ5" s="19"/>
      <c r="AS5" s="17" t="s">
        <v>6</v>
      </c>
      <c r="AT5" s="18"/>
      <c r="AU5" s="19"/>
      <c r="AW5" s="20" t="s">
        <v>33</v>
      </c>
      <c r="AX5" s="18"/>
      <c r="AY5" s="19"/>
      <c r="AZ5" s="6"/>
      <c r="BA5" s="17" t="s">
        <v>38</v>
      </c>
      <c r="BB5" s="18"/>
      <c r="BC5" s="19"/>
      <c r="BE5" s="20" t="s">
        <v>7</v>
      </c>
      <c r="BF5" s="18"/>
      <c r="BG5" s="19"/>
      <c r="BI5" s="17" t="s">
        <v>8</v>
      </c>
      <c r="BJ5" s="18"/>
      <c r="BK5" s="19"/>
      <c r="BM5" s="17" t="s">
        <v>9</v>
      </c>
      <c r="BN5" s="18"/>
      <c r="BO5" s="19"/>
      <c r="BQ5" s="17" t="s">
        <v>34</v>
      </c>
      <c r="BR5" s="18"/>
      <c r="BS5" s="19"/>
      <c r="BU5" s="17" t="s">
        <v>10</v>
      </c>
      <c r="BV5" s="18"/>
      <c r="BW5" s="19"/>
      <c r="BY5" s="20" t="s">
        <v>35</v>
      </c>
      <c r="BZ5" s="18"/>
      <c r="CA5" s="19"/>
      <c r="CC5" s="17" t="s">
        <v>11</v>
      </c>
      <c r="CD5" s="48"/>
      <c r="CE5" s="19"/>
      <c r="CG5" s="17" t="s">
        <v>12</v>
      </c>
      <c r="CH5" s="18"/>
      <c r="CI5" s="19"/>
      <c r="CK5" s="17" t="s">
        <v>13</v>
      </c>
      <c r="CL5" s="18"/>
      <c r="CM5" s="19"/>
      <c r="CO5" s="17" t="s">
        <v>14</v>
      </c>
      <c r="CP5" s="18"/>
      <c r="CQ5" s="19"/>
      <c r="CS5" s="17" t="s">
        <v>15</v>
      </c>
      <c r="CT5" s="18"/>
      <c r="CU5" s="19"/>
      <c r="CW5" s="17" t="s">
        <v>16</v>
      </c>
      <c r="CX5" s="18"/>
      <c r="CY5" s="19"/>
      <c r="DA5" s="20" t="s">
        <v>17</v>
      </c>
      <c r="DB5" s="18"/>
      <c r="DC5" s="19"/>
      <c r="DE5" s="20" t="s">
        <v>18</v>
      </c>
      <c r="DF5" s="18"/>
      <c r="DG5" s="19"/>
      <c r="DI5" s="20" t="s">
        <v>19</v>
      </c>
      <c r="DJ5" s="18"/>
      <c r="DK5" s="19"/>
      <c r="DM5" s="20" t="s">
        <v>20</v>
      </c>
      <c r="DN5" s="18"/>
      <c r="DO5" s="19"/>
      <c r="DQ5" s="17" t="s">
        <v>21</v>
      </c>
      <c r="DR5" s="18"/>
      <c r="DS5" s="19"/>
      <c r="DU5" s="17" t="s">
        <v>22</v>
      </c>
      <c r="DV5" s="18"/>
      <c r="DW5" s="19"/>
      <c r="DY5" s="20" t="s">
        <v>46</v>
      </c>
      <c r="DZ5" s="18"/>
      <c r="EA5" s="19"/>
      <c r="EC5" s="20" t="s">
        <v>46</v>
      </c>
      <c r="ED5" s="18"/>
      <c r="EE5" s="19"/>
    </row>
    <row r="6" spans="1:170" s="8" customFormat="1" x14ac:dyDescent="0.2">
      <c r="A6" s="21" t="s">
        <v>23</v>
      </c>
      <c r="C6" s="39" t="s">
        <v>28</v>
      </c>
      <c r="D6" s="38"/>
      <c r="E6" s="39" t="s">
        <v>29</v>
      </c>
      <c r="F6" s="38"/>
      <c r="G6" s="43" t="s">
        <v>40</v>
      </c>
      <c r="H6" s="14"/>
      <c r="I6" s="40"/>
      <c r="J6" s="41" t="s">
        <v>30</v>
      </c>
      <c r="K6" s="15"/>
      <c r="L6" s="5"/>
      <c r="M6" s="22"/>
      <c r="N6" s="23">
        <v>0.14331289999999999</v>
      </c>
      <c r="O6" s="24"/>
      <c r="P6" s="5"/>
      <c r="Q6" s="22"/>
      <c r="R6" s="25">
        <f>V6+AL6+AP6+BN6+CP6+CT6+CX6+DB6+DR6+DV6+Z6+AT6+BF6+BJ6+BV6+CE6+CH6+CL6+DF6+DJ6+DN6+AD6+AH6+AX6+BR6+BZ6+BB6</f>
        <v>0.85668710000000003</v>
      </c>
      <c r="S6" s="24"/>
      <c r="T6" s="5"/>
      <c r="U6" s="26"/>
      <c r="V6" s="27">
        <v>1.6981E-2</v>
      </c>
      <c r="W6" s="24"/>
      <c r="X6" s="5"/>
      <c r="Y6" s="26"/>
      <c r="Z6" s="27">
        <v>4.0444000000000001E-3</v>
      </c>
      <c r="AA6" s="24"/>
      <c r="AB6" s="5"/>
      <c r="AC6" s="26"/>
      <c r="AD6" s="27">
        <v>9.9620000000000004E-4</v>
      </c>
      <c r="AE6" s="24"/>
      <c r="AF6" s="5"/>
      <c r="AG6" s="26"/>
      <c r="AH6" s="27">
        <v>3.6399999999999997E-5</v>
      </c>
      <c r="AI6" s="24"/>
      <c r="AJ6" s="5"/>
      <c r="AK6" s="26"/>
      <c r="AL6" s="27">
        <v>3.9999999999999998E-6</v>
      </c>
      <c r="AM6" s="24"/>
      <c r="AN6" s="5"/>
      <c r="AO6" s="26"/>
      <c r="AP6" s="27">
        <v>5.1690600000000003E-2</v>
      </c>
      <c r="AQ6" s="24"/>
      <c r="AS6" s="26"/>
      <c r="AT6" s="27">
        <v>6.2100000000000002E-4</v>
      </c>
      <c r="AU6" s="24"/>
      <c r="AW6" s="26"/>
      <c r="AX6" s="27">
        <v>7.247E-4</v>
      </c>
      <c r="AY6" s="24"/>
      <c r="AZ6" s="42"/>
      <c r="BA6" s="26"/>
      <c r="BB6" s="27">
        <v>3.7000000000000002E-6</v>
      </c>
      <c r="BC6" s="24"/>
      <c r="BE6" s="26"/>
      <c r="BF6" s="27">
        <v>3.8365000000000001E-3</v>
      </c>
      <c r="BG6" s="24"/>
      <c r="BI6" s="26"/>
      <c r="BJ6" s="27">
        <v>2.1897000000000002E-3</v>
      </c>
      <c r="BK6" s="24"/>
      <c r="BM6" s="26"/>
      <c r="BN6" s="27">
        <v>2.4209100000000001E-2</v>
      </c>
      <c r="BO6" s="24"/>
      <c r="BQ6" s="26"/>
      <c r="BR6" s="27">
        <v>1.775E-4</v>
      </c>
      <c r="BS6" s="24"/>
      <c r="BU6" s="26"/>
      <c r="BV6" s="27">
        <v>6.3470000000000002E-3</v>
      </c>
      <c r="BW6" s="24"/>
      <c r="BY6" s="26"/>
      <c r="BZ6" s="27">
        <v>1.4949799999999999E-2</v>
      </c>
      <c r="CA6" s="24"/>
      <c r="CC6" s="50" t="s">
        <v>47</v>
      </c>
      <c r="CE6" s="49">
        <v>5.8519000000000002E-3</v>
      </c>
      <c r="CG6" s="26"/>
      <c r="CH6" s="27">
        <v>7.2491999999999999E-3</v>
      </c>
      <c r="CI6" s="24"/>
      <c r="CK6" s="26"/>
      <c r="CL6" s="27">
        <v>8.3850000000000005E-4</v>
      </c>
      <c r="CM6" s="24"/>
      <c r="CO6" s="26"/>
      <c r="CP6" s="27">
        <v>8.8636800000000002E-2</v>
      </c>
      <c r="CQ6" s="24"/>
      <c r="CS6" s="26"/>
      <c r="CT6" s="27">
        <v>8.4382200000000004E-2</v>
      </c>
      <c r="CU6" s="24"/>
      <c r="CW6" s="26"/>
      <c r="CX6" s="27">
        <v>2.0005999999999999E-3</v>
      </c>
      <c r="CY6" s="24"/>
      <c r="DA6" s="26"/>
      <c r="DB6" s="27">
        <v>0.14333599999999999</v>
      </c>
      <c r="DC6" s="24"/>
      <c r="DE6" s="26"/>
      <c r="DF6" s="27">
        <v>0.18431790000000001</v>
      </c>
      <c r="DG6" s="24"/>
      <c r="DI6" s="26"/>
      <c r="DJ6" s="27">
        <v>5.7511999999999997E-3</v>
      </c>
      <c r="DK6" s="24"/>
      <c r="DM6" s="26"/>
      <c r="DN6" s="27">
        <v>1.57699E-2</v>
      </c>
      <c r="DO6" s="24"/>
      <c r="DQ6" s="26"/>
      <c r="DR6" s="27">
        <v>0.11131489999999999</v>
      </c>
      <c r="DS6" s="24"/>
      <c r="DU6" s="26"/>
      <c r="DV6" s="27">
        <v>8.0426399999999995E-2</v>
      </c>
      <c r="DW6" s="24"/>
      <c r="DY6" s="26"/>
      <c r="DZ6" s="27" t="s">
        <v>44</v>
      </c>
      <c r="EA6" s="28"/>
      <c r="EC6" s="26"/>
      <c r="ED6" s="27" t="s">
        <v>45</v>
      </c>
      <c r="EE6" s="28"/>
    </row>
    <row r="7" spans="1:170" x14ac:dyDescent="0.2">
      <c r="A7" s="29"/>
      <c r="C7" s="30" t="s">
        <v>24</v>
      </c>
      <c r="D7" s="30" t="s">
        <v>25</v>
      </c>
      <c r="E7" s="30" t="s">
        <v>24</v>
      </c>
      <c r="F7" s="30" t="s">
        <v>25</v>
      </c>
      <c r="G7" s="30" t="s">
        <v>24</v>
      </c>
      <c r="H7" s="30" t="s">
        <v>25</v>
      </c>
      <c r="I7" s="30" t="s">
        <v>24</v>
      </c>
      <c r="J7" s="30" t="s">
        <v>25</v>
      </c>
      <c r="K7" s="30" t="s">
        <v>26</v>
      </c>
      <c r="M7" s="30" t="s">
        <v>24</v>
      </c>
      <c r="N7" s="30" t="s">
        <v>25</v>
      </c>
      <c r="O7" s="30" t="s">
        <v>26</v>
      </c>
      <c r="Q7" s="30" t="s">
        <v>24</v>
      </c>
      <c r="R7" s="30" t="s">
        <v>25</v>
      </c>
      <c r="S7" s="30" t="s">
        <v>26</v>
      </c>
      <c r="U7" s="31" t="s">
        <v>24</v>
      </c>
      <c r="V7" s="31" t="s">
        <v>25</v>
      </c>
      <c r="W7" s="31" t="s">
        <v>26</v>
      </c>
      <c r="Y7" s="31" t="s">
        <v>24</v>
      </c>
      <c r="Z7" s="31" t="s">
        <v>25</v>
      </c>
      <c r="AA7" s="31" t="s">
        <v>26</v>
      </c>
      <c r="AC7" s="31" t="s">
        <v>24</v>
      </c>
      <c r="AD7" s="31" t="s">
        <v>25</v>
      </c>
      <c r="AE7" s="31" t="s">
        <v>26</v>
      </c>
      <c r="AG7" s="31" t="s">
        <v>24</v>
      </c>
      <c r="AH7" s="31" t="s">
        <v>25</v>
      </c>
      <c r="AI7" s="31" t="s">
        <v>26</v>
      </c>
      <c r="AK7" s="31" t="s">
        <v>24</v>
      </c>
      <c r="AL7" s="31" t="s">
        <v>25</v>
      </c>
      <c r="AM7" s="31" t="s">
        <v>26</v>
      </c>
      <c r="AO7" s="31" t="s">
        <v>24</v>
      </c>
      <c r="AP7" s="31" t="s">
        <v>25</v>
      </c>
      <c r="AQ7" s="31" t="s">
        <v>26</v>
      </c>
      <c r="AS7" s="31" t="s">
        <v>24</v>
      </c>
      <c r="AT7" s="31" t="s">
        <v>25</v>
      </c>
      <c r="AU7" s="31" t="s">
        <v>26</v>
      </c>
      <c r="AW7" s="31" t="s">
        <v>24</v>
      </c>
      <c r="AX7" s="31" t="s">
        <v>25</v>
      </c>
      <c r="AY7" s="31" t="s">
        <v>26</v>
      </c>
      <c r="AZ7" s="32"/>
      <c r="BA7" s="31" t="s">
        <v>24</v>
      </c>
      <c r="BB7" s="31" t="s">
        <v>25</v>
      </c>
      <c r="BC7" s="31" t="s">
        <v>26</v>
      </c>
      <c r="BE7" s="31" t="s">
        <v>24</v>
      </c>
      <c r="BF7" s="31" t="s">
        <v>25</v>
      </c>
      <c r="BG7" s="31" t="s">
        <v>26</v>
      </c>
      <c r="BI7" s="31" t="s">
        <v>24</v>
      </c>
      <c r="BJ7" s="31" t="s">
        <v>25</v>
      </c>
      <c r="BK7" s="31" t="s">
        <v>26</v>
      </c>
      <c r="BM7" s="31" t="s">
        <v>24</v>
      </c>
      <c r="BN7" s="31" t="s">
        <v>25</v>
      </c>
      <c r="BO7" s="31" t="s">
        <v>26</v>
      </c>
      <c r="BQ7" s="31" t="s">
        <v>24</v>
      </c>
      <c r="BR7" s="31" t="s">
        <v>25</v>
      </c>
      <c r="BS7" s="31" t="s">
        <v>26</v>
      </c>
      <c r="BU7" s="31" t="s">
        <v>24</v>
      </c>
      <c r="BV7" s="31" t="s">
        <v>25</v>
      </c>
      <c r="BW7" s="31" t="s">
        <v>26</v>
      </c>
      <c r="BY7" s="31" t="s">
        <v>24</v>
      </c>
      <c r="BZ7" s="31" t="s">
        <v>25</v>
      </c>
      <c r="CA7" s="31" t="s">
        <v>26</v>
      </c>
      <c r="CC7" s="31" t="s">
        <v>24</v>
      </c>
      <c r="CD7" s="31" t="s">
        <v>25</v>
      </c>
      <c r="CE7" s="31" t="s">
        <v>26</v>
      </c>
      <c r="CG7" s="31" t="s">
        <v>24</v>
      </c>
      <c r="CH7" s="31" t="s">
        <v>25</v>
      </c>
      <c r="CI7" s="31" t="s">
        <v>26</v>
      </c>
      <c r="CK7" s="31" t="s">
        <v>24</v>
      </c>
      <c r="CL7" s="31" t="s">
        <v>25</v>
      </c>
      <c r="CM7" s="31" t="s">
        <v>26</v>
      </c>
      <c r="CO7" s="31" t="s">
        <v>24</v>
      </c>
      <c r="CP7" s="31" t="s">
        <v>25</v>
      </c>
      <c r="CQ7" s="31" t="s">
        <v>26</v>
      </c>
      <c r="CS7" s="31" t="s">
        <v>24</v>
      </c>
      <c r="CT7" s="31" t="s">
        <v>25</v>
      </c>
      <c r="CU7" s="31" t="s">
        <v>26</v>
      </c>
      <c r="CW7" s="31" t="s">
        <v>24</v>
      </c>
      <c r="CX7" s="31" t="s">
        <v>25</v>
      </c>
      <c r="CY7" s="31" t="s">
        <v>26</v>
      </c>
      <c r="DA7" s="31" t="s">
        <v>24</v>
      </c>
      <c r="DB7" s="31" t="s">
        <v>25</v>
      </c>
      <c r="DC7" s="31" t="s">
        <v>26</v>
      </c>
      <c r="DE7" s="31" t="s">
        <v>24</v>
      </c>
      <c r="DF7" s="31" t="s">
        <v>25</v>
      </c>
      <c r="DG7" s="31" t="s">
        <v>26</v>
      </c>
      <c r="DI7" s="31" t="s">
        <v>24</v>
      </c>
      <c r="DJ7" s="31" t="s">
        <v>25</v>
      </c>
      <c r="DK7" s="31" t="s">
        <v>26</v>
      </c>
      <c r="DM7" s="31" t="s">
        <v>24</v>
      </c>
      <c r="DN7" s="31" t="s">
        <v>25</v>
      </c>
      <c r="DO7" s="31" t="s">
        <v>26</v>
      </c>
      <c r="DQ7" s="31" t="s">
        <v>24</v>
      </c>
      <c r="DR7" s="31" t="s">
        <v>25</v>
      </c>
      <c r="DS7" s="31" t="s">
        <v>26</v>
      </c>
      <c r="DT7" s="32"/>
      <c r="DU7" s="31" t="s">
        <v>24</v>
      </c>
      <c r="DV7" s="31" t="s">
        <v>25</v>
      </c>
      <c r="DW7" s="31" t="s">
        <v>26</v>
      </c>
      <c r="DY7" s="31" t="s">
        <v>24</v>
      </c>
      <c r="DZ7" s="31" t="s">
        <v>25</v>
      </c>
      <c r="EA7" s="31" t="s">
        <v>26</v>
      </c>
      <c r="EC7" s="31" t="s">
        <v>24</v>
      </c>
      <c r="ED7" s="31" t="s">
        <v>25</v>
      </c>
      <c r="EE7" s="31" t="s">
        <v>26</v>
      </c>
    </row>
    <row r="8" spans="1:170" x14ac:dyDescent="0.2">
      <c r="A8" s="33">
        <v>40452</v>
      </c>
      <c r="D8" s="3">
        <v>668369</v>
      </c>
      <c r="F8" s="3">
        <v>1257717</v>
      </c>
      <c r="J8" s="3">
        <f>D8+F8+H8</f>
        <v>1926086</v>
      </c>
      <c r="K8" s="3">
        <f>I8+J8</f>
        <v>1926086</v>
      </c>
      <c r="M8" s="34"/>
      <c r="N8" s="34">
        <v>96341</v>
      </c>
      <c r="O8" s="34">
        <f t="shared" ref="O8:O47" si="0">M8+N8</f>
        <v>96341</v>
      </c>
      <c r="Q8" s="34"/>
      <c r="R8" s="14">
        <f>V8+AL8+AP8+AT8+BF8+BJ8+BN8+CD8+CL8+CP8+CT8+CX8+DB8+DF8+DR8+DV8+DZ8+Z8+BV8+CH8+DJ8+DN8+AD8</f>
        <v>1829745.4209067998</v>
      </c>
      <c r="S8" s="34">
        <f>Q8+R8</f>
        <v>1829745.4209067998</v>
      </c>
      <c r="U8" s="34"/>
      <c r="V8" s="34">
        <f>668369*1.68755/100</f>
        <v>11279.0610595</v>
      </c>
      <c r="W8" s="34">
        <f>U8+V8</f>
        <v>11279.0610595</v>
      </c>
      <c r="Y8" s="34"/>
      <c r="Z8" s="34">
        <f>668369*0.27914/100</f>
        <v>1865.6852265999999</v>
      </c>
      <c r="AA8" s="34">
        <f>Y8+Z8</f>
        <v>1865.6852265999999</v>
      </c>
      <c r="AC8" s="34"/>
      <c r="AD8" s="34">
        <f>668369*0.00428/100</f>
        <v>28.606193199999996</v>
      </c>
      <c r="AE8" s="34">
        <f>AC8+AD8</f>
        <v>28.606193199999996</v>
      </c>
      <c r="AG8" s="34"/>
      <c r="AH8" s="34">
        <v>0</v>
      </c>
      <c r="AI8" s="34">
        <f>AG8+AH8</f>
        <v>0</v>
      </c>
      <c r="AK8" s="34"/>
      <c r="AL8" s="34">
        <f>668369*0.00117/100</f>
        <v>7.8199173000000011</v>
      </c>
      <c r="AM8" s="34">
        <f>AK8+AL8</f>
        <v>7.8199173000000011</v>
      </c>
      <c r="AO8" s="34"/>
      <c r="AP8" s="34">
        <f>668369*2.60525/100</f>
        <v>17412.6833725</v>
      </c>
      <c r="AQ8" s="34">
        <f>AO8+AP8</f>
        <v>17412.6833725</v>
      </c>
      <c r="AR8" s="5"/>
      <c r="AS8" s="34"/>
      <c r="AT8" s="34">
        <f>668369*0.08492/100</f>
        <v>567.57895480000002</v>
      </c>
      <c r="AU8" s="34">
        <f>AS8+AT8</f>
        <v>567.57895480000002</v>
      </c>
      <c r="AV8" s="5"/>
      <c r="AW8" s="34"/>
      <c r="AX8" s="34">
        <v>0</v>
      </c>
      <c r="AY8" s="34">
        <f>AW8+AX8</f>
        <v>0</v>
      </c>
      <c r="AZ8" s="5"/>
      <c r="BA8" s="34"/>
      <c r="BB8" s="34">
        <v>0</v>
      </c>
      <c r="BC8" s="34">
        <f t="shared" ref="BC8:BC47" si="1">BA8+BB8</f>
        <v>0</v>
      </c>
      <c r="BD8" s="5"/>
      <c r="BE8" s="34"/>
      <c r="BF8" s="34">
        <f>668369*1.02715/100</f>
        <v>6865.1521834999994</v>
      </c>
      <c r="BG8" s="34">
        <f>BE8+BF8</f>
        <v>6865.1521834999994</v>
      </c>
      <c r="BH8" s="5"/>
      <c r="BI8" s="34"/>
      <c r="BJ8" s="34">
        <f>668369*0.42197/100</f>
        <v>2820.3166693000003</v>
      </c>
      <c r="BK8" s="34">
        <f>BI8+BJ8</f>
        <v>2820.3166693000003</v>
      </c>
      <c r="BL8" s="5"/>
      <c r="BM8" s="34"/>
      <c r="BN8" s="34">
        <f>668369*0.49881/100</f>
        <v>3333.8914089</v>
      </c>
      <c r="BO8" s="34">
        <f>BM8+BN8</f>
        <v>3333.8914089</v>
      </c>
      <c r="BP8" s="5"/>
      <c r="BQ8" s="34"/>
      <c r="BR8" s="34">
        <v>0</v>
      </c>
      <c r="BS8" s="34">
        <f>BQ8+BR8</f>
        <v>0</v>
      </c>
      <c r="BT8" s="5"/>
      <c r="BU8" s="34"/>
      <c r="BV8" s="34">
        <f>668369*1.8429/100</f>
        <v>12317.372301000001</v>
      </c>
      <c r="BW8" s="34">
        <f>BU8+BV8</f>
        <v>12317.372301000001</v>
      </c>
      <c r="BX8" s="5"/>
      <c r="BY8" s="34"/>
      <c r="BZ8" s="34">
        <v>0</v>
      </c>
      <c r="CA8" s="34">
        <f>BY8+BZ8</f>
        <v>0</v>
      </c>
      <c r="CB8" s="5"/>
      <c r="CC8" s="34"/>
      <c r="CD8" s="34">
        <f>668369*0.00819/100</f>
        <v>54.739421100000001</v>
      </c>
      <c r="CE8" s="34">
        <f>CC8+CD8</f>
        <v>54.739421100000001</v>
      </c>
      <c r="CF8" s="5"/>
      <c r="CG8" s="34"/>
      <c r="CH8" s="34">
        <f>668369*0.01615/100</f>
        <v>107.9415935</v>
      </c>
      <c r="CI8" s="34">
        <f>CG8+CH8</f>
        <v>107.9415935</v>
      </c>
      <c r="CJ8" s="5"/>
      <c r="CK8" s="34"/>
      <c r="CL8" s="34">
        <f>668369*0.20755/100</f>
        <v>1387.1998595</v>
      </c>
      <c r="CM8" s="34">
        <f>CK8+CL8</f>
        <v>1387.1998595</v>
      </c>
      <c r="CN8" s="5"/>
      <c r="CO8" s="34"/>
      <c r="CP8" s="34">
        <f>668369*3.85536/100</f>
        <v>25768.031078400003</v>
      </c>
      <c r="CQ8" s="34">
        <f>CO8+CP8</f>
        <v>25768.031078400003</v>
      </c>
      <c r="CR8" s="5"/>
      <c r="CS8" s="34"/>
      <c r="CT8" s="34">
        <f>668369*5.84072/100</f>
        <v>39037.561856799999</v>
      </c>
      <c r="CU8" s="34">
        <f>CS8+CT8</f>
        <v>39037.561856799999</v>
      </c>
      <c r="CV8" s="5"/>
      <c r="CW8" s="34"/>
      <c r="CX8" s="34">
        <f>668369*0.02407/100</f>
        <v>160.87641830000001</v>
      </c>
      <c r="CY8" s="34">
        <f>CW8+CX8</f>
        <v>160.87641830000001</v>
      </c>
      <c r="CZ8" s="5"/>
      <c r="DA8" s="34"/>
      <c r="DB8" s="34">
        <f>668369*12.1812/100</f>
        <v>81415.364627999996</v>
      </c>
      <c r="DC8" s="34">
        <f>DA8+DB8</f>
        <v>81415.364627999996</v>
      </c>
      <c r="DD8" s="5"/>
      <c r="DE8" s="34"/>
      <c r="DF8" s="34">
        <f>668369*6.7023/100</f>
        <v>44796.095486999999</v>
      </c>
      <c r="DG8" s="34">
        <f>DE8+DF8</f>
        <v>44796.095486999999</v>
      </c>
      <c r="DH8" s="5"/>
      <c r="DI8" s="34"/>
      <c r="DJ8" s="34">
        <f>668369*0.23548/100</f>
        <v>1573.8753211999999</v>
      </c>
      <c r="DK8" s="34">
        <f>DI8+DJ8</f>
        <v>1573.8753211999999</v>
      </c>
      <c r="DL8" s="5"/>
      <c r="DM8" s="34"/>
      <c r="DN8" s="34">
        <f>668369*0.37407/100</f>
        <v>2500.1679183000001</v>
      </c>
      <c r="DO8" s="34">
        <f>DM8+DN8</f>
        <v>2500.1679183000001</v>
      </c>
      <c r="DP8" s="5"/>
      <c r="DQ8" s="34"/>
      <c r="DR8" s="34">
        <f>668369*13.54309/100</f>
        <v>90517.815202099999</v>
      </c>
      <c r="DS8" s="34">
        <f>DQ8+DR8</f>
        <v>90517.815202099999</v>
      </c>
      <c r="DT8" s="5"/>
      <c r="DU8" s="34"/>
      <c r="DV8" s="34">
        <f>668369*0.63311/100</f>
        <v>4231.5109758999997</v>
      </c>
      <c r="DW8" s="34">
        <f>DU8+DV8</f>
        <v>4231.5109758999997</v>
      </c>
      <c r="DX8" s="5"/>
      <c r="DY8" s="34"/>
      <c r="DZ8" s="34">
        <f>668369*33.51129/100+1257717</f>
        <v>1481696.0738601</v>
      </c>
      <c r="EA8" s="34">
        <f>DY8+DZ8</f>
        <v>1481696.0738601</v>
      </c>
      <c r="EB8" s="5"/>
      <c r="EC8" s="34"/>
      <c r="ED8" s="34"/>
      <c r="EE8" s="34">
        <v>0</v>
      </c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</row>
    <row r="9" spans="1:170" x14ac:dyDescent="0.2">
      <c r="A9" s="33">
        <v>40634</v>
      </c>
      <c r="C9" s="3">
        <v>4230000</v>
      </c>
      <c r="D9" s="3">
        <v>695413</v>
      </c>
      <c r="F9" s="3">
        <v>1308607</v>
      </c>
      <c r="G9" s="3" t="s">
        <v>42</v>
      </c>
      <c r="I9" s="3">
        <v>4230000</v>
      </c>
      <c r="J9" s="3">
        <f t="shared" ref="J9:J47" si="2">D9+F9+H9</f>
        <v>2004020</v>
      </c>
      <c r="K9" s="3">
        <f t="shared" ref="K9:K47" si="3">I9+J9</f>
        <v>6234020</v>
      </c>
      <c r="M9" s="5">
        <v>606214</v>
      </c>
      <c r="N9" s="5">
        <v>287202</v>
      </c>
      <c r="O9" s="5">
        <f t="shared" si="0"/>
        <v>893416</v>
      </c>
      <c r="Q9" s="5">
        <f>U9+Y9+AC9+AK9+AO9+AS9+BE9+BI9+BM9+BU9+CC9+CG9+CK9+CO9+CS9+CW9+DA9+DE9+DI9+DM9+DQ9+DU9+DY9+AG9+AW9+BQ9+BY9+BA9</f>
        <v>3623786.4330000007</v>
      </c>
      <c r="R9" s="3">
        <f t="shared" ref="R9:R47" si="4">V9+AL9+AP9+AT9+BF9+BJ9+BN9+CD9+CL9+CP9+CT9+CX9+DB9+DF9+DR9+DV9+DZ9+Z9+BV9+CH9+DJ9+DN9+AD9+AH9+AX9+BR9+BZ9+BB9</f>
        <v>1716818.0821419999</v>
      </c>
      <c r="S9" s="5">
        <f>Q9+R9</f>
        <v>5340604.5151420003</v>
      </c>
      <c r="U9" s="5">
        <f>I9*$V$6</f>
        <v>71829.63</v>
      </c>
      <c r="V9" s="5">
        <f>J9*$V$6</f>
        <v>34030.263619999998</v>
      </c>
      <c r="W9" s="5">
        <f>U9+V9</f>
        <v>105859.89362</v>
      </c>
      <c r="Y9" s="5">
        <f>I9*$Z$6</f>
        <v>17107.812000000002</v>
      </c>
      <c r="Z9" s="5">
        <f>J9*$Z$6</f>
        <v>8105.0584880000006</v>
      </c>
      <c r="AA9" s="5">
        <f>Y9+Z9</f>
        <v>25212.870488</v>
      </c>
      <c r="AC9" s="5">
        <f>I9*$AD$6</f>
        <v>4213.9260000000004</v>
      </c>
      <c r="AD9" s="5">
        <f>J9*$AD$6</f>
        <v>1996.404724</v>
      </c>
      <c r="AE9" s="5">
        <f>AC9+AD9</f>
        <v>6210.3307240000004</v>
      </c>
      <c r="AG9" s="5">
        <f>I9*$AH$6</f>
        <v>153.97199999999998</v>
      </c>
      <c r="AH9" s="5">
        <f>J9*$AH$6</f>
        <v>72.946327999999994</v>
      </c>
      <c r="AI9" s="5">
        <f>AG9+AH9</f>
        <v>226.91832799999997</v>
      </c>
      <c r="AK9" s="5">
        <f>I9*$AL$6</f>
        <v>16.919999999999998</v>
      </c>
      <c r="AL9" s="5">
        <f>J9*$AL$6</f>
        <v>8.0160799999999988</v>
      </c>
      <c r="AM9" s="5">
        <f>AK9+AL9</f>
        <v>24.936079999999997</v>
      </c>
      <c r="AO9" s="5">
        <f>I9*$AP$6</f>
        <v>218651.23800000001</v>
      </c>
      <c r="AP9" s="5">
        <f>J9*$AP$6</f>
        <v>103588.99621200001</v>
      </c>
      <c r="AQ9" s="5">
        <f>AO9+AP9</f>
        <v>322240.23421200004</v>
      </c>
      <c r="AR9" s="5"/>
      <c r="AS9" s="5">
        <f>I9*$AT$6</f>
        <v>2626.83</v>
      </c>
      <c r="AT9" s="5">
        <f>J9*$AT$6</f>
        <v>1244.4964199999999</v>
      </c>
      <c r="AU9" s="5">
        <f>AS9+AT9</f>
        <v>3871.3264199999999</v>
      </c>
      <c r="AV9" s="5"/>
      <c r="AW9" s="5">
        <f>I9*$AX$6</f>
        <v>3065.4809999999998</v>
      </c>
      <c r="AX9" s="5">
        <f>J9*$AX$6</f>
        <v>1452.313294</v>
      </c>
      <c r="AY9" s="5">
        <f>AW9+AX9</f>
        <v>4517.7942939999994</v>
      </c>
      <c r="AZ9" s="5"/>
      <c r="BA9" s="5">
        <f>I9*$BB$6</f>
        <v>15.651</v>
      </c>
      <c r="BB9" s="5">
        <f>J9*$BB$6</f>
        <v>7.4148740000000002</v>
      </c>
      <c r="BC9" s="5">
        <f t="shared" si="1"/>
        <v>23.065874000000001</v>
      </c>
      <c r="BD9" s="5"/>
      <c r="BE9" s="5">
        <f>I9*$BF$6</f>
        <v>16228.395</v>
      </c>
      <c r="BF9" s="5">
        <f>J9*$BF$6</f>
        <v>7688.4227300000002</v>
      </c>
      <c r="BG9" s="5">
        <f>BE9+BF9</f>
        <v>23916.817730000002</v>
      </c>
      <c r="BH9" s="5"/>
      <c r="BI9" s="5">
        <f>I9*$BJ$6</f>
        <v>9262.4310000000005</v>
      </c>
      <c r="BJ9" s="5">
        <f>J9*$BJ$6</f>
        <v>4388.2025940000003</v>
      </c>
      <c r="BK9" s="5">
        <f>BI9+BJ9</f>
        <v>13650.633594000001</v>
      </c>
      <c r="BL9" s="5"/>
      <c r="BM9" s="5">
        <f>I9*$BN$6</f>
        <v>102404.493</v>
      </c>
      <c r="BN9" s="5">
        <f>J9*$BN$6</f>
        <v>48515.520582000005</v>
      </c>
      <c r="BO9" s="5">
        <f>BM9+BN9</f>
        <v>150920.01358200001</v>
      </c>
      <c r="BP9" s="5"/>
      <c r="BQ9" s="5">
        <f>I9*$BR$6</f>
        <v>750.82500000000005</v>
      </c>
      <c r="BR9" s="5">
        <f>J9*$BR$6</f>
        <v>355.71355</v>
      </c>
      <c r="BS9" s="5">
        <f>BQ9+BR9</f>
        <v>1106.53855</v>
      </c>
      <c r="BT9" s="5"/>
      <c r="BU9" s="5">
        <f>I9*$BV$6</f>
        <v>26847.81</v>
      </c>
      <c r="BV9" s="5">
        <f>J9*$BV$6</f>
        <v>12719.514940000001</v>
      </c>
      <c r="BW9" s="5">
        <f>BU9+BV9</f>
        <v>39567.324940000006</v>
      </c>
      <c r="BX9" s="5"/>
      <c r="BY9" s="5">
        <f>I9*$BZ$6</f>
        <v>63237.653999999995</v>
      </c>
      <c r="BZ9" s="5">
        <f>J9*$BZ$6</f>
        <v>29959.698195999998</v>
      </c>
      <c r="CA9" s="5">
        <f t="shared" ref="CA9:CA47" si="5">BY9+BZ9</f>
        <v>93197.352195999993</v>
      </c>
      <c r="CB9" s="5"/>
      <c r="CC9" s="5">
        <f>I9*$CE$6</f>
        <v>24753.537</v>
      </c>
      <c r="CD9" s="5">
        <f>J9*$CE$6</f>
        <v>11727.324638</v>
      </c>
      <c r="CE9" s="5">
        <f>CC9+CD9</f>
        <v>36480.861638000002</v>
      </c>
      <c r="CF9" s="5"/>
      <c r="CG9" s="5">
        <f>I9*$CH$6</f>
        <v>30664.115999999998</v>
      </c>
      <c r="CH9" s="5">
        <f>J9*$CH$6</f>
        <v>14527.541783999999</v>
      </c>
      <c r="CI9" s="5">
        <f>CG9+CH9</f>
        <v>45191.657783999995</v>
      </c>
      <c r="CJ9" s="5"/>
      <c r="CK9" s="5">
        <f>I9*$CL$6</f>
        <v>3546.855</v>
      </c>
      <c r="CL9" s="5">
        <f>J9*$CL$6</f>
        <v>1680.37077</v>
      </c>
      <c r="CM9" s="5">
        <f>CK9+CL9</f>
        <v>5227.22577</v>
      </c>
      <c r="CN9" s="5"/>
      <c r="CO9" s="5">
        <f>I9*$CP$6</f>
        <v>374933.66399999999</v>
      </c>
      <c r="CP9" s="5">
        <f>J9*$CP$6</f>
        <v>177629.91993599999</v>
      </c>
      <c r="CQ9" s="5">
        <f>CO9+CP9</f>
        <v>552563.58393600001</v>
      </c>
      <c r="CR9" s="5"/>
      <c r="CS9" s="5">
        <f>I9*$CT$6</f>
        <v>356936.70600000001</v>
      </c>
      <c r="CT9" s="5">
        <f>J9*$CT$6</f>
        <v>169103.61644400001</v>
      </c>
      <c r="CU9" s="5">
        <f>CS9+CT9</f>
        <v>526040.32244400005</v>
      </c>
      <c r="CV9" s="5"/>
      <c r="CW9" s="5">
        <f>I9*$CX$6</f>
        <v>8462.5380000000005</v>
      </c>
      <c r="CX9" s="5">
        <f>J9*$CX$6</f>
        <v>4009.2424120000001</v>
      </c>
      <c r="CY9" s="5">
        <f>CW9+CX9</f>
        <v>12471.780412</v>
      </c>
      <c r="CZ9" s="5"/>
      <c r="DA9" s="5">
        <f>I9*$DB$6</f>
        <v>606311.27999999991</v>
      </c>
      <c r="DB9" s="5">
        <f>J9*$DB$6</f>
        <v>287248.21071999997</v>
      </c>
      <c r="DC9" s="5">
        <f>DA9+DB9</f>
        <v>893559.49071999989</v>
      </c>
      <c r="DD9" s="5"/>
      <c r="DE9" s="5">
        <f>I9*$DF$6</f>
        <v>779664.71700000006</v>
      </c>
      <c r="DF9" s="5">
        <f>J9*$DF$6</f>
        <v>369376.757958</v>
      </c>
      <c r="DG9" s="5">
        <f>DE9+DF9</f>
        <v>1149041.474958</v>
      </c>
      <c r="DH9" s="5"/>
      <c r="DI9" s="5">
        <f>I9*$DJ$6</f>
        <v>24327.575999999997</v>
      </c>
      <c r="DJ9" s="5">
        <f>J9*$DJ$6</f>
        <v>11525.519823999999</v>
      </c>
      <c r="DK9" s="5">
        <f>DI9+DJ9</f>
        <v>35853.095823999996</v>
      </c>
      <c r="DL9" s="5"/>
      <c r="DM9" s="5">
        <f>I9*$DN$6</f>
        <v>66706.676999999996</v>
      </c>
      <c r="DN9" s="5">
        <f>J9*$DN$6</f>
        <v>31603.194997999999</v>
      </c>
      <c r="DO9" s="5">
        <f>DM9+DN9</f>
        <v>98309.871997999988</v>
      </c>
      <c r="DP9" s="5"/>
      <c r="DQ9" s="5">
        <f>I9*$DR$6</f>
        <v>470862.027</v>
      </c>
      <c r="DR9" s="5">
        <f>J9*$DR$6</f>
        <v>223077.285898</v>
      </c>
      <c r="DS9" s="5">
        <f>DQ9+DR9</f>
        <v>693939.312898</v>
      </c>
      <c r="DT9" s="5"/>
      <c r="DU9" s="5">
        <f>I9*$DV$6</f>
        <v>340203.67199999996</v>
      </c>
      <c r="DV9" s="5">
        <f>J9*$DV$6</f>
        <v>161176.11412799999</v>
      </c>
      <c r="DW9" s="5">
        <f>DU9+DV9</f>
        <v>501379.78612799995</v>
      </c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</row>
    <row r="10" spans="1:170" x14ac:dyDescent="0.2">
      <c r="A10" s="33">
        <v>40817</v>
      </c>
      <c r="D10" s="3">
        <v>631963</v>
      </c>
      <c r="F10" s="3">
        <v>1308607</v>
      </c>
      <c r="J10" s="3">
        <f t="shared" si="2"/>
        <v>1940570</v>
      </c>
      <c r="K10" s="3">
        <f t="shared" si="3"/>
        <v>1940570</v>
      </c>
      <c r="N10" s="5">
        <v>278109</v>
      </c>
      <c r="O10" s="5">
        <f t="shared" si="0"/>
        <v>278109</v>
      </c>
      <c r="Q10" s="5"/>
      <c r="R10" s="3">
        <f t="shared" si="4"/>
        <v>1662461.2856469997</v>
      </c>
      <c r="S10" s="5">
        <f t="shared" ref="S10:S47" si="6">Q10+R10</f>
        <v>1662461.2856469997</v>
      </c>
      <c r="U10" s="5"/>
      <c r="V10" s="5">
        <f t="shared" ref="V10:V47" si="7">J10*$V$6</f>
        <v>32952.819170000002</v>
      </c>
      <c r="W10" s="5">
        <f t="shared" ref="W10:W47" si="8">U10+V10</f>
        <v>32952.819170000002</v>
      </c>
      <c r="Z10" s="5">
        <f t="shared" ref="Z10:Z47" si="9">J10*$Z$6</f>
        <v>7848.4413080000004</v>
      </c>
      <c r="AA10" s="5">
        <f t="shared" ref="AA10:AA47" si="10">Y10+Z10</f>
        <v>7848.4413080000004</v>
      </c>
      <c r="AD10" s="5">
        <f t="shared" ref="AD10:AD47" si="11">J10*$AD$6</f>
        <v>1933.1958340000001</v>
      </c>
      <c r="AE10" s="5">
        <f t="shared" ref="AE10:AE47" si="12">AC10+AD10</f>
        <v>1933.1958340000001</v>
      </c>
      <c r="AH10" s="5">
        <f t="shared" ref="AH10:AH47" si="13">J10*$AH$6</f>
        <v>70.636747999999997</v>
      </c>
      <c r="AI10" s="5">
        <f t="shared" ref="AI10:AI47" si="14">AG10+AH10</f>
        <v>70.636747999999997</v>
      </c>
      <c r="AK10" s="5"/>
      <c r="AL10" s="5">
        <f t="shared" ref="AL10:AL47" si="15">J10*$AL$6</f>
        <v>7.7622799999999996</v>
      </c>
      <c r="AM10" s="5">
        <f t="shared" ref="AM10:AM47" si="16">AK10+AL10</f>
        <v>7.7622799999999996</v>
      </c>
      <c r="AO10" s="5"/>
      <c r="AP10" s="5">
        <f t="shared" ref="AP10:AP47" si="17">J10*$AP$6</f>
        <v>100309.22764200001</v>
      </c>
      <c r="AQ10" s="5">
        <f t="shared" ref="AQ10:AQ47" si="18">AO10+AP10</f>
        <v>100309.22764200001</v>
      </c>
      <c r="AR10" s="5"/>
      <c r="AS10" s="5"/>
      <c r="AT10" s="5">
        <f t="shared" ref="AT10:AT47" si="19">J10*$AT$6</f>
        <v>1205.0939700000001</v>
      </c>
      <c r="AU10" s="5">
        <f t="shared" ref="AU10:AU47" si="20">AS10+AT10</f>
        <v>1205.0939700000001</v>
      </c>
      <c r="AV10" s="5"/>
      <c r="AW10" s="5"/>
      <c r="AX10" s="5">
        <f t="shared" ref="AX10:AX47" si="21">J10*$AX$6</f>
        <v>1406.331079</v>
      </c>
      <c r="AY10" s="5">
        <f t="shared" ref="AY10:AY47" si="22">AW10+AX10</f>
        <v>1406.331079</v>
      </c>
      <c r="AZ10" s="5"/>
      <c r="BA10" s="5"/>
      <c r="BB10" s="5">
        <f t="shared" ref="BB10:BB47" si="23">J10*$BB$6</f>
        <v>7.1801089999999999</v>
      </c>
      <c r="BC10" s="5">
        <f t="shared" si="1"/>
        <v>7.1801089999999999</v>
      </c>
      <c r="BD10" s="5"/>
      <c r="BE10" s="5"/>
      <c r="BF10" s="5">
        <f t="shared" ref="BF10:BF47" si="24">J10*$BF$6</f>
        <v>7444.9968049999998</v>
      </c>
      <c r="BG10" s="5">
        <f t="shared" ref="BG10:BG47" si="25">BE10+BF10</f>
        <v>7444.9968049999998</v>
      </c>
      <c r="BH10" s="5"/>
      <c r="BI10" s="5"/>
      <c r="BJ10" s="5">
        <f t="shared" ref="BJ10:BJ47" si="26">J10*$BJ$6</f>
        <v>4249.2661290000005</v>
      </c>
      <c r="BK10" s="5">
        <f t="shared" ref="BK10:BK47" si="27">BI10+BJ10</f>
        <v>4249.2661290000005</v>
      </c>
      <c r="BL10" s="5"/>
      <c r="BM10" s="5"/>
      <c r="BN10" s="5">
        <f t="shared" ref="BN10:BN47" si="28">J10*$BN$6</f>
        <v>46979.453186999999</v>
      </c>
      <c r="BO10" s="5">
        <f t="shared" ref="BO10:BO47" si="29">BM10+BN10</f>
        <v>46979.453186999999</v>
      </c>
      <c r="BP10" s="5"/>
      <c r="BQ10" s="5"/>
      <c r="BR10" s="5">
        <f t="shared" ref="BR10:BR47" si="30">J10*$BR$6</f>
        <v>344.45117500000003</v>
      </c>
      <c r="BS10" s="5">
        <f t="shared" ref="BS10:BS47" si="31">BQ10+BR10</f>
        <v>344.45117500000003</v>
      </c>
      <c r="BT10" s="5"/>
      <c r="BU10" s="5"/>
      <c r="BV10" s="5">
        <f t="shared" ref="BV10:BV47" si="32">J10*$BV$6</f>
        <v>12316.797790000001</v>
      </c>
      <c r="BW10" s="5">
        <f t="shared" ref="BW10:BW47" si="33">BU10+BV10</f>
        <v>12316.797790000001</v>
      </c>
      <c r="BX10" s="5"/>
      <c r="BY10" s="5"/>
      <c r="BZ10" s="5">
        <f t="shared" ref="BZ10:BZ47" si="34">J10*$BZ$6</f>
        <v>29011.133385999998</v>
      </c>
      <c r="CA10" s="5">
        <f t="shared" si="5"/>
        <v>29011.133385999998</v>
      </c>
      <c r="CB10" s="5"/>
      <c r="CC10" s="5"/>
      <c r="CD10" s="5">
        <f t="shared" ref="CD10:CD25" si="35">J10*$CE$6</f>
        <v>11356.021583</v>
      </c>
      <c r="CE10" s="5">
        <f t="shared" ref="CE10:CE47" si="36">CC10+CD10</f>
        <v>11356.021583</v>
      </c>
      <c r="CF10" s="5"/>
      <c r="CG10" s="5"/>
      <c r="CH10" s="5">
        <f t="shared" ref="CH10:CH47" si="37">J10*$CH$6</f>
        <v>14067.580044</v>
      </c>
      <c r="CI10" s="5">
        <f t="shared" ref="CI10:CI47" si="38">CG10+CH10</f>
        <v>14067.580044</v>
      </c>
      <c r="CJ10" s="5"/>
      <c r="CK10" s="5"/>
      <c r="CL10" s="5">
        <f t="shared" ref="CL10:CL47" si="39">J10*$CL$6</f>
        <v>1627.1679450000001</v>
      </c>
      <c r="CM10" s="5">
        <f t="shared" ref="CM10:CM47" si="40">CK10+CL10</f>
        <v>1627.1679450000001</v>
      </c>
      <c r="CN10" s="5"/>
      <c r="CO10" s="5"/>
      <c r="CP10" s="5">
        <f t="shared" ref="CP10:CP47" si="41">J10*$CP$6</f>
        <v>172005.914976</v>
      </c>
      <c r="CQ10" s="5">
        <f t="shared" ref="CQ10:CQ47" si="42">CO10+CP10</f>
        <v>172005.914976</v>
      </c>
      <c r="CR10" s="5"/>
      <c r="CS10" s="5"/>
      <c r="CT10" s="5">
        <f t="shared" ref="CT10:CT47" si="43">J10*$CT$6</f>
        <v>163749.56585400001</v>
      </c>
      <c r="CU10" s="5">
        <f t="shared" ref="CU10:CU47" si="44">CS10+CT10</f>
        <v>163749.56585400001</v>
      </c>
      <c r="CV10" s="5"/>
      <c r="CW10" s="5"/>
      <c r="CX10" s="5">
        <f t="shared" ref="CX10:CX47" si="45">J10*$CX$6</f>
        <v>3882.3043419999999</v>
      </c>
      <c r="CY10" s="5">
        <f t="shared" ref="CY10:CY47" si="46">CW10+CX10</f>
        <v>3882.3043419999999</v>
      </c>
      <c r="CZ10" s="5"/>
      <c r="DA10" s="5"/>
      <c r="DB10" s="5">
        <f t="shared" ref="DB10:DB47" si="47">J10*$DB$6</f>
        <v>278153.54151999997</v>
      </c>
      <c r="DC10" s="5">
        <f t="shared" ref="DC10:DC47" si="48">DA10+DB10</f>
        <v>278153.54151999997</v>
      </c>
      <c r="DD10" s="5"/>
      <c r="DE10" s="5"/>
      <c r="DF10" s="5">
        <f t="shared" ref="DF10:DF47" si="49">J10*$DF$6</f>
        <v>357681.78720299999</v>
      </c>
      <c r="DG10" s="5">
        <f t="shared" ref="DG10:DG47" si="50">DE10+DF10</f>
        <v>357681.78720299999</v>
      </c>
      <c r="DH10" s="5"/>
      <c r="DI10" s="5"/>
      <c r="DJ10" s="5">
        <f t="shared" ref="DJ10:DJ47" si="51">J10*$DJ$6</f>
        <v>11160.606184</v>
      </c>
      <c r="DK10" s="5">
        <f t="shared" ref="DK10:DK47" si="52">DI10+DJ10</f>
        <v>11160.606184</v>
      </c>
      <c r="DL10" s="5"/>
      <c r="DM10" s="5"/>
      <c r="DN10" s="5">
        <f t="shared" ref="DN10:DN47" si="53">J10*$DN$6</f>
        <v>30602.594842999999</v>
      </c>
      <c r="DO10" s="5">
        <f t="shared" ref="DO10:DO47" si="54">DM10+DN10</f>
        <v>30602.594842999999</v>
      </c>
      <c r="DP10" s="5"/>
      <c r="DQ10" s="5"/>
      <c r="DR10" s="5">
        <f t="shared" ref="DR10:DR47" si="55">J10*$DR$6</f>
        <v>216014.35549299998</v>
      </c>
      <c r="DS10" s="5">
        <f t="shared" ref="DS10:DS47" si="56">DQ10+DR10</f>
        <v>216014.35549299998</v>
      </c>
      <c r="DT10" s="5"/>
      <c r="DU10" s="5"/>
      <c r="DV10" s="5">
        <f t="shared" ref="DV10:DV47" si="57">J10*$DV$6</f>
        <v>156073.059048</v>
      </c>
      <c r="DW10" s="5">
        <f t="shared" ref="DW10:DW47" si="58">DU10+DV10</f>
        <v>156073.059048</v>
      </c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</row>
    <row r="11" spans="1:170" x14ac:dyDescent="0.2">
      <c r="A11" s="33">
        <v>41000</v>
      </c>
      <c r="C11" s="3">
        <v>4445000</v>
      </c>
      <c r="D11" s="3">
        <v>631963</v>
      </c>
      <c r="F11" s="3">
        <v>1308607</v>
      </c>
      <c r="I11" s="3">
        <f t="shared" ref="I11:I47" si="59">C11+E11+G11</f>
        <v>4445000</v>
      </c>
      <c r="J11" s="3">
        <f t="shared" si="2"/>
        <v>1940570</v>
      </c>
      <c r="K11" s="3">
        <f t="shared" si="3"/>
        <v>6385570</v>
      </c>
      <c r="M11" s="5">
        <v>637026</v>
      </c>
      <c r="N11" s="5">
        <v>278109</v>
      </c>
      <c r="O11" s="5">
        <f t="shared" si="0"/>
        <v>915135</v>
      </c>
      <c r="Q11" s="5">
        <f>U11+Y11+AC11+AK11+AO11+AS11+BE11+BI11+BM11+BU11+CC11+CG11+CK11+CO11+CS11+CW11+DA11+DE11+DI11+DM11+DQ11+DU11+DY11+AG11+AW11+BQ11+BY11+BA11</f>
        <v>3807974.1594999991</v>
      </c>
      <c r="R11" s="3">
        <f t="shared" si="4"/>
        <v>1662461.2856469997</v>
      </c>
      <c r="S11" s="5">
        <f t="shared" si="6"/>
        <v>5470435.4451469984</v>
      </c>
      <c r="U11" s="5">
        <f>I11*$V$6</f>
        <v>75480.544999999998</v>
      </c>
      <c r="V11" s="5">
        <f t="shared" si="7"/>
        <v>32952.819170000002</v>
      </c>
      <c r="W11" s="5">
        <f t="shared" si="8"/>
        <v>108433.36417</v>
      </c>
      <c r="Y11" s="5">
        <f>I11*$Z$6</f>
        <v>17977.358</v>
      </c>
      <c r="Z11" s="5">
        <f t="shared" si="9"/>
        <v>7848.4413080000004</v>
      </c>
      <c r="AA11" s="5">
        <f t="shared" si="10"/>
        <v>25825.799308000001</v>
      </c>
      <c r="AC11" s="5">
        <f>I11*$AD$6</f>
        <v>4428.1090000000004</v>
      </c>
      <c r="AD11" s="5">
        <f t="shared" si="11"/>
        <v>1933.1958340000001</v>
      </c>
      <c r="AE11" s="5">
        <f t="shared" si="12"/>
        <v>6361.3048340000005</v>
      </c>
      <c r="AG11" s="5">
        <f>I11*$AH$6</f>
        <v>161.79799999999997</v>
      </c>
      <c r="AH11" s="5">
        <f t="shared" si="13"/>
        <v>70.636747999999997</v>
      </c>
      <c r="AI11" s="5">
        <f t="shared" si="14"/>
        <v>232.43474799999996</v>
      </c>
      <c r="AK11" s="5">
        <f>I11*$AL$6</f>
        <v>17.779999999999998</v>
      </c>
      <c r="AL11" s="5">
        <f t="shared" si="15"/>
        <v>7.7622799999999996</v>
      </c>
      <c r="AM11" s="5">
        <f t="shared" si="16"/>
        <v>25.542279999999998</v>
      </c>
      <c r="AO11" s="5">
        <f>I11*$AP$6</f>
        <v>229764.717</v>
      </c>
      <c r="AP11" s="5">
        <f t="shared" si="17"/>
        <v>100309.22764200001</v>
      </c>
      <c r="AQ11" s="5">
        <f t="shared" si="18"/>
        <v>330073.94464200002</v>
      </c>
      <c r="AR11" s="5"/>
      <c r="AS11" s="5">
        <f>I11*$AT$6</f>
        <v>2760.3450000000003</v>
      </c>
      <c r="AT11" s="5">
        <f t="shared" si="19"/>
        <v>1205.0939700000001</v>
      </c>
      <c r="AU11" s="5">
        <f t="shared" si="20"/>
        <v>3965.4389700000002</v>
      </c>
      <c r="AV11" s="5"/>
      <c r="AW11" s="5">
        <f>I11*$AX$6</f>
        <v>3221.2914999999998</v>
      </c>
      <c r="AX11" s="5">
        <f t="shared" si="21"/>
        <v>1406.331079</v>
      </c>
      <c r="AY11" s="5">
        <f t="shared" si="22"/>
        <v>4627.6225789999999</v>
      </c>
      <c r="AZ11" s="5"/>
      <c r="BA11" s="5">
        <f>I11*$BB$6</f>
        <v>16.4465</v>
      </c>
      <c r="BB11" s="5">
        <f t="shared" si="23"/>
        <v>7.1801089999999999</v>
      </c>
      <c r="BC11" s="5">
        <f t="shared" si="1"/>
        <v>23.626609000000002</v>
      </c>
      <c r="BD11" s="5"/>
      <c r="BE11" s="5">
        <f>I11*$BF$6</f>
        <v>17053.2425</v>
      </c>
      <c r="BF11" s="5">
        <f t="shared" si="24"/>
        <v>7444.9968049999998</v>
      </c>
      <c r="BG11" s="5">
        <f t="shared" si="25"/>
        <v>24498.239304999999</v>
      </c>
      <c r="BH11" s="5"/>
      <c r="BI11" s="5">
        <f>I11*$BJ$6</f>
        <v>9733.2165000000005</v>
      </c>
      <c r="BJ11" s="5">
        <f t="shared" si="26"/>
        <v>4249.2661290000005</v>
      </c>
      <c r="BK11" s="5">
        <f t="shared" si="27"/>
        <v>13982.482629000002</v>
      </c>
      <c r="BL11" s="5"/>
      <c r="BM11" s="5">
        <f>I11*$BN$6</f>
        <v>107609.4495</v>
      </c>
      <c r="BN11" s="5">
        <f t="shared" si="28"/>
        <v>46979.453186999999</v>
      </c>
      <c r="BO11" s="5">
        <f t="shared" si="29"/>
        <v>154588.90268699999</v>
      </c>
      <c r="BP11" s="5"/>
      <c r="BQ11" s="5">
        <f>I11*$BR$6</f>
        <v>788.98750000000007</v>
      </c>
      <c r="BR11" s="5">
        <f t="shared" si="30"/>
        <v>344.45117500000003</v>
      </c>
      <c r="BS11" s="5">
        <f t="shared" si="31"/>
        <v>1133.4386750000001</v>
      </c>
      <c r="BT11" s="5"/>
      <c r="BU11" s="5">
        <f>I11*$BV$6</f>
        <v>28212.415000000001</v>
      </c>
      <c r="BV11" s="5">
        <f t="shared" si="32"/>
        <v>12316.797790000001</v>
      </c>
      <c r="BW11" s="5">
        <f t="shared" si="33"/>
        <v>40529.212790000005</v>
      </c>
      <c r="BX11" s="5"/>
      <c r="BY11" s="5">
        <f>I11*$BZ$6</f>
        <v>66451.86099999999</v>
      </c>
      <c r="BZ11" s="5">
        <f t="shared" si="34"/>
        <v>29011.133385999998</v>
      </c>
      <c r="CA11" s="5">
        <f t="shared" si="5"/>
        <v>95462.994385999991</v>
      </c>
      <c r="CB11" s="5"/>
      <c r="CC11" s="5">
        <f>I11*$CE$6</f>
        <v>26011.695500000002</v>
      </c>
      <c r="CD11" s="5">
        <f t="shared" si="35"/>
        <v>11356.021583</v>
      </c>
      <c r="CE11" s="5">
        <f t="shared" si="36"/>
        <v>37367.717083000003</v>
      </c>
      <c r="CF11" s="5"/>
      <c r="CG11" s="5">
        <f>I11*$CH$6</f>
        <v>32222.694</v>
      </c>
      <c r="CH11" s="5">
        <f t="shared" si="37"/>
        <v>14067.580044</v>
      </c>
      <c r="CI11" s="5">
        <f t="shared" si="38"/>
        <v>46290.274043999998</v>
      </c>
      <c r="CJ11" s="5"/>
      <c r="CK11" s="5">
        <f>I11*$CL$6</f>
        <v>3727.1325000000002</v>
      </c>
      <c r="CL11" s="5">
        <f t="shared" si="39"/>
        <v>1627.1679450000001</v>
      </c>
      <c r="CM11" s="5">
        <f t="shared" si="40"/>
        <v>5354.3004450000008</v>
      </c>
      <c r="CN11" s="5"/>
      <c r="CO11" s="5">
        <f>I11*$CP$6</f>
        <v>393990.576</v>
      </c>
      <c r="CP11" s="5">
        <f t="shared" si="41"/>
        <v>172005.914976</v>
      </c>
      <c r="CQ11" s="5">
        <f t="shared" si="42"/>
        <v>565996.49097599997</v>
      </c>
      <c r="CR11" s="5"/>
      <c r="CS11" s="5">
        <f>I11*$CT$6</f>
        <v>375078.87900000002</v>
      </c>
      <c r="CT11" s="5">
        <f t="shared" si="43"/>
        <v>163749.56585400001</v>
      </c>
      <c r="CU11" s="5">
        <f t="shared" si="44"/>
        <v>538828.444854</v>
      </c>
      <c r="CV11" s="5"/>
      <c r="CW11" s="5">
        <f>I11*$CX$6</f>
        <v>8892.6669999999995</v>
      </c>
      <c r="CX11" s="5">
        <f t="shared" si="45"/>
        <v>3882.3043419999999</v>
      </c>
      <c r="CY11" s="5">
        <f t="shared" si="46"/>
        <v>12774.971341999999</v>
      </c>
      <c r="CZ11" s="5"/>
      <c r="DA11" s="5">
        <f>I11*$DB$6</f>
        <v>637128.52</v>
      </c>
      <c r="DB11" s="5">
        <f t="shared" si="47"/>
        <v>278153.54151999997</v>
      </c>
      <c r="DC11" s="5">
        <f t="shared" si="48"/>
        <v>915282.06151999999</v>
      </c>
      <c r="DD11" s="5"/>
      <c r="DE11" s="5">
        <f>I11*$DF$6</f>
        <v>819293.06550000003</v>
      </c>
      <c r="DF11" s="5">
        <f t="shared" si="49"/>
        <v>357681.78720299999</v>
      </c>
      <c r="DG11" s="5">
        <f t="shared" si="50"/>
        <v>1176974.852703</v>
      </c>
      <c r="DH11" s="5"/>
      <c r="DI11" s="5">
        <f>I11*$DJ$6</f>
        <v>25564.083999999999</v>
      </c>
      <c r="DJ11" s="5">
        <f t="shared" si="51"/>
        <v>11160.606184</v>
      </c>
      <c r="DK11" s="5">
        <f t="shared" si="52"/>
        <v>36724.690183999999</v>
      </c>
      <c r="DL11" s="5"/>
      <c r="DM11" s="5">
        <f>I11*$DN$6</f>
        <v>70097.205499999996</v>
      </c>
      <c r="DN11" s="5">
        <f t="shared" si="53"/>
        <v>30602.594842999999</v>
      </c>
      <c r="DO11" s="5">
        <f t="shared" si="54"/>
        <v>100699.800343</v>
      </c>
      <c r="DP11" s="5"/>
      <c r="DQ11" s="5">
        <f>I11*$DR$6</f>
        <v>494794.73049999995</v>
      </c>
      <c r="DR11" s="5">
        <f t="shared" si="55"/>
        <v>216014.35549299998</v>
      </c>
      <c r="DS11" s="5">
        <f t="shared" si="56"/>
        <v>710809.08599299996</v>
      </c>
      <c r="DT11" s="5"/>
      <c r="DU11" s="5">
        <f>I11*$DV$6</f>
        <v>357495.348</v>
      </c>
      <c r="DV11" s="5">
        <f t="shared" si="57"/>
        <v>156073.059048</v>
      </c>
      <c r="DW11" s="5">
        <f t="shared" si="58"/>
        <v>513568.40704800002</v>
      </c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</row>
    <row r="12" spans="1:170" x14ac:dyDescent="0.2">
      <c r="A12" s="33">
        <v>41183</v>
      </c>
      <c r="D12" s="3">
        <v>565288</v>
      </c>
      <c r="F12" s="3">
        <v>1308607</v>
      </c>
      <c r="J12" s="3">
        <f t="shared" si="2"/>
        <v>1873895</v>
      </c>
      <c r="K12" s="3">
        <f t="shared" si="3"/>
        <v>1873895</v>
      </c>
      <c r="N12" s="5">
        <v>268553</v>
      </c>
      <c r="O12" s="5">
        <f t="shared" si="0"/>
        <v>268553</v>
      </c>
      <c r="Q12" s="5"/>
      <c r="R12" s="3">
        <f t="shared" si="4"/>
        <v>1605341.6732544999</v>
      </c>
      <c r="S12" s="5">
        <f t="shared" si="6"/>
        <v>1605341.6732544999</v>
      </c>
      <c r="U12" s="5"/>
      <c r="V12" s="5">
        <f t="shared" si="7"/>
        <v>31820.610994999999</v>
      </c>
      <c r="W12" s="5">
        <f t="shared" si="8"/>
        <v>31820.610994999999</v>
      </c>
      <c r="Z12" s="5">
        <f t="shared" si="9"/>
        <v>7578.7809379999999</v>
      </c>
      <c r="AA12" s="5">
        <f t="shared" si="10"/>
        <v>7578.7809379999999</v>
      </c>
      <c r="AD12" s="5">
        <f t="shared" si="11"/>
        <v>1866.7741990000002</v>
      </c>
      <c r="AE12" s="5">
        <f t="shared" si="12"/>
        <v>1866.7741990000002</v>
      </c>
      <c r="AH12" s="5">
        <f t="shared" si="13"/>
        <v>68.209778</v>
      </c>
      <c r="AI12" s="5">
        <f t="shared" si="14"/>
        <v>68.209778</v>
      </c>
      <c r="AK12" s="5"/>
      <c r="AL12" s="5">
        <f t="shared" si="15"/>
        <v>7.4955799999999995</v>
      </c>
      <c r="AM12" s="5">
        <f t="shared" si="16"/>
        <v>7.4955799999999995</v>
      </c>
      <c r="AO12" s="5"/>
      <c r="AP12" s="5">
        <f t="shared" si="17"/>
        <v>96862.75688700001</v>
      </c>
      <c r="AQ12" s="5">
        <f t="shared" si="18"/>
        <v>96862.75688700001</v>
      </c>
      <c r="AR12" s="5"/>
      <c r="AS12" s="5"/>
      <c r="AT12" s="5">
        <f t="shared" si="19"/>
        <v>1163.688795</v>
      </c>
      <c r="AU12" s="5">
        <f t="shared" si="20"/>
        <v>1163.688795</v>
      </c>
      <c r="AV12" s="5"/>
      <c r="AW12" s="5"/>
      <c r="AX12" s="5">
        <f t="shared" si="21"/>
        <v>1358.0117064999999</v>
      </c>
      <c r="AY12" s="5">
        <f t="shared" si="22"/>
        <v>1358.0117064999999</v>
      </c>
      <c r="AZ12" s="5"/>
      <c r="BA12" s="5"/>
      <c r="BB12" s="5">
        <f t="shared" si="23"/>
        <v>6.9334115000000001</v>
      </c>
      <c r="BC12" s="5">
        <f t="shared" si="1"/>
        <v>6.9334115000000001</v>
      </c>
      <c r="BD12" s="5"/>
      <c r="BE12" s="5"/>
      <c r="BF12" s="5">
        <f t="shared" si="24"/>
        <v>7189.1981674999997</v>
      </c>
      <c r="BG12" s="5">
        <f t="shared" si="25"/>
        <v>7189.1981674999997</v>
      </c>
      <c r="BH12" s="5"/>
      <c r="BI12" s="5"/>
      <c r="BJ12" s="5">
        <f t="shared" si="26"/>
        <v>4103.2678814999999</v>
      </c>
      <c r="BK12" s="5">
        <f t="shared" si="27"/>
        <v>4103.2678814999999</v>
      </c>
      <c r="BL12" s="5"/>
      <c r="BM12" s="5"/>
      <c r="BN12" s="5">
        <f t="shared" si="28"/>
        <v>45365.311444500003</v>
      </c>
      <c r="BO12" s="5">
        <f t="shared" si="29"/>
        <v>45365.311444500003</v>
      </c>
      <c r="BP12" s="5"/>
      <c r="BQ12" s="5"/>
      <c r="BR12" s="5">
        <f t="shared" si="30"/>
        <v>332.61636250000004</v>
      </c>
      <c r="BS12" s="5">
        <f t="shared" si="31"/>
        <v>332.61636250000004</v>
      </c>
      <c r="BT12" s="5"/>
      <c r="BU12" s="5"/>
      <c r="BV12" s="5">
        <f t="shared" si="32"/>
        <v>11893.611565000001</v>
      </c>
      <c r="BW12" s="5">
        <f t="shared" si="33"/>
        <v>11893.611565000001</v>
      </c>
      <c r="BX12" s="5"/>
      <c r="BY12" s="5"/>
      <c r="BZ12" s="5">
        <f t="shared" si="34"/>
        <v>28014.355470999999</v>
      </c>
      <c r="CA12" s="5">
        <f t="shared" si="5"/>
        <v>28014.355470999999</v>
      </c>
      <c r="CB12" s="5"/>
      <c r="CC12" s="5"/>
      <c r="CD12" s="5">
        <f t="shared" si="35"/>
        <v>10965.8461505</v>
      </c>
      <c r="CE12" s="5">
        <f t="shared" si="36"/>
        <v>10965.8461505</v>
      </c>
      <c r="CF12" s="5"/>
      <c r="CG12" s="5"/>
      <c r="CH12" s="5">
        <f t="shared" si="37"/>
        <v>13584.239634</v>
      </c>
      <c r="CI12" s="5">
        <f t="shared" si="38"/>
        <v>13584.239634</v>
      </c>
      <c r="CJ12" s="5"/>
      <c r="CK12" s="5"/>
      <c r="CL12" s="5">
        <f t="shared" si="39"/>
        <v>1571.2609575000001</v>
      </c>
      <c r="CM12" s="5">
        <f t="shared" si="40"/>
        <v>1571.2609575000001</v>
      </c>
      <c r="CN12" s="5"/>
      <c r="CO12" s="5"/>
      <c r="CP12" s="5">
        <f t="shared" si="41"/>
        <v>166096.05633600001</v>
      </c>
      <c r="CQ12" s="5">
        <f t="shared" si="42"/>
        <v>166096.05633600001</v>
      </c>
      <c r="CR12" s="5"/>
      <c r="CS12" s="5"/>
      <c r="CT12" s="5">
        <f t="shared" si="43"/>
        <v>158123.38266900001</v>
      </c>
      <c r="CU12" s="5">
        <f t="shared" si="44"/>
        <v>158123.38266900001</v>
      </c>
      <c r="CV12" s="5"/>
      <c r="CW12" s="5"/>
      <c r="CX12" s="5">
        <f t="shared" si="45"/>
        <v>3748.9143369999997</v>
      </c>
      <c r="CY12" s="5">
        <f t="shared" si="46"/>
        <v>3748.9143369999997</v>
      </c>
      <c r="CZ12" s="5"/>
      <c r="DA12" s="5"/>
      <c r="DB12" s="5">
        <f t="shared" si="47"/>
        <v>268596.61371999996</v>
      </c>
      <c r="DC12" s="5">
        <f t="shared" si="48"/>
        <v>268596.61371999996</v>
      </c>
      <c r="DD12" s="5"/>
      <c r="DE12" s="5"/>
      <c r="DF12" s="5">
        <f t="shared" si="49"/>
        <v>345392.39122049999</v>
      </c>
      <c r="DG12" s="5">
        <f t="shared" si="50"/>
        <v>345392.39122049999</v>
      </c>
      <c r="DH12" s="5"/>
      <c r="DI12" s="5"/>
      <c r="DJ12" s="5">
        <f t="shared" si="51"/>
        <v>10777.144924</v>
      </c>
      <c r="DK12" s="5">
        <f t="shared" si="52"/>
        <v>10777.144924</v>
      </c>
      <c r="DL12" s="5"/>
      <c r="DM12" s="5"/>
      <c r="DN12" s="5">
        <f t="shared" si="53"/>
        <v>29551.136760500001</v>
      </c>
      <c r="DO12" s="5">
        <f t="shared" si="54"/>
        <v>29551.136760500001</v>
      </c>
      <c r="DP12" s="5"/>
      <c r="DQ12" s="5"/>
      <c r="DR12" s="5">
        <f t="shared" si="55"/>
        <v>208592.43453549998</v>
      </c>
      <c r="DS12" s="5">
        <f t="shared" si="56"/>
        <v>208592.43453549998</v>
      </c>
      <c r="DT12" s="5"/>
      <c r="DU12" s="5"/>
      <c r="DV12" s="5">
        <f t="shared" si="57"/>
        <v>150710.62882799999</v>
      </c>
      <c r="DW12" s="5">
        <f t="shared" si="58"/>
        <v>150710.62882799999</v>
      </c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</row>
    <row r="13" spans="1:170" x14ac:dyDescent="0.2">
      <c r="A13" s="33">
        <v>41365</v>
      </c>
      <c r="B13" t="s">
        <v>27</v>
      </c>
      <c r="C13" s="3">
        <v>4575000</v>
      </c>
      <c r="D13" s="3">
        <v>565288</v>
      </c>
      <c r="F13" s="3">
        <v>1308607</v>
      </c>
      <c r="I13" s="3">
        <f t="shared" si="59"/>
        <v>4575000</v>
      </c>
      <c r="J13" s="3">
        <f t="shared" si="2"/>
        <v>1873895</v>
      </c>
      <c r="K13" s="3">
        <f t="shared" si="3"/>
        <v>6448895</v>
      </c>
      <c r="M13" s="5">
        <v>655657</v>
      </c>
      <c r="N13" s="5">
        <v>268553</v>
      </c>
      <c r="O13" s="5">
        <f t="shared" si="0"/>
        <v>924210</v>
      </c>
      <c r="Q13" s="5">
        <f>U13+Y13+AC13+AK13+AO13+AS13+BE13+BI13+BM13+BU13+CC13+CG13+CK13+CO13+CS13+CW13+DA13+DE13+DI13+DM13+DQ13+DU13+DY13+AG13+AW13+BQ13+BY13+BA13</f>
        <v>3919343.4824999999</v>
      </c>
      <c r="R13" s="3">
        <f t="shared" si="4"/>
        <v>1605341.6732544999</v>
      </c>
      <c r="S13" s="5">
        <f t="shared" si="6"/>
        <v>5524685.1557545001</v>
      </c>
      <c r="U13" s="5">
        <f>I13*$V$6</f>
        <v>77688.074999999997</v>
      </c>
      <c r="V13" s="5">
        <f t="shared" si="7"/>
        <v>31820.610994999999</v>
      </c>
      <c r="W13" s="5">
        <f t="shared" si="8"/>
        <v>109508.68599499999</v>
      </c>
      <c r="Y13" s="5">
        <f>I13*$Z$6</f>
        <v>18503.13</v>
      </c>
      <c r="Z13" s="5">
        <f t="shared" si="9"/>
        <v>7578.7809379999999</v>
      </c>
      <c r="AA13" s="5">
        <f t="shared" si="10"/>
        <v>26081.910938000001</v>
      </c>
      <c r="AC13" s="5">
        <f>I13*$AD$6</f>
        <v>4557.6149999999998</v>
      </c>
      <c r="AD13" s="5">
        <f t="shared" si="11"/>
        <v>1866.7741990000002</v>
      </c>
      <c r="AE13" s="5">
        <f t="shared" si="12"/>
        <v>6424.3891990000002</v>
      </c>
      <c r="AG13" s="5">
        <f>I13*$AH$6</f>
        <v>166.52999999999997</v>
      </c>
      <c r="AH13" s="5">
        <f t="shared" si="13"/>
        <v>68.209778</v>
      </c>
      <c r="AI13" s="5">
        <f t="shared" si="14"/>
        <v>234.73977799999997</v>
      </c>
      <c r="AK13" s="5">
        <f>I13*$AL$6</f>
        <v>18.3</v>
      </c>
      <c r="AL13" s="5">
        <f t="shared" si="15"/>
        <v>7.4955799999999995</v>
      </c>
      <c r="AM13" s="5">
        <f t="shared" si="16"/>
        <v>25.795580000000001</v>
      </c>
      <c r="AO13" s="5">
        <f>I13*$AP$6</f>
        <v>236484.49500000002</v>
      </c>
      <c r="AP13" s="5">
        <f t="shared" si="17"/>
        <v>96862.75688700001</v>
      </c>
      <c r="AQ13" s="5">
        <f t="shared" si="18"/>
        <v>333347.25188700005</v>
      </c>
      <c r="AR13" s="5"/>
      <c r="AS13" s="5">
        <f>I13*$AT$6</f>
        <v>2841.0750000000003</v>
      </c>
      <c r="AT13" s="5">
        <f t="shared" si="19"/>
        <v>1163.688795</v>
      </c>
      <c r="AU13" s="5">
        <f t="shared" si="20"/>
        <v>4004.7637950000003</v>
      </c>
      <c r="AV13" s="5"/>
      <c r="AW13" s="5">
        <f>I13*$AX$6</f>
        <v>3315.5025000000001</v>
      </c>
      <c r="AX13" s="5">
        <f t="shared" si="21"/>
        <v>1358.0117064999999</v>
      </c>
      <c r="AY13" s="5">
        <f t="shared" si="22"/>
        <v>4673.5142065</v>
      </c>
      <c r="AZ13" s="5"/>
      <c r="BA13" s="5">
        <f>I13*$BB$6</f>
        <v>16.927500000000002</v>
      </c>
      <c r="BB13" s="5">
        <f t="shared" si="23"/>
        <v>6.9334115000000001</v>
      </c>
      <c r="BC13" s="5">
        <f t="shared" si="1"/>
        <v>23.8609115</v>
      </c>
      <c r="BD13" s="5"/>
      <c r="BE13" s="5">
        <f>I13*$BF$6</f>
        <v>17551.987499999999</v>
      </c>
      <c r="BF13" s="5">
        <f t="shared" si="24"/>
        <v>7189.1981674999997</v>
      </c>
      <c r="BG13" s="5">
        <f t="shared" si="25"/>
        <v>24741.185667499998</v>
      </c>
      <c r="BH13" s="5"/>
      <c r="BI13" s="5">
        <f>I13*$BJ$6</f>
        <v>10017.877500000001</v>
      </c>
      <c r="BJ13" s="5">
        <f t="shared" si="26"/>
        <v>4103.2678814999999</v>
      </c>
      <c r="BK13" s="5">
        <f t="shared" si="27"/>
        <v>14121.1453815</v>
      </c>
      <c r="BL13" s="5"/>
      <c r="BM13" s="5">
        <f>I13*$BN$6</f>
        <v>110756.63250000001</v>
      </c>
      <c r="BN13" s="5">
        <f t="shared" si="28"/>
        <v>45365.311444500003</v>
      </c>
      <c r="BO13" s="5">
        <f t="shared" si="29"/>
        <v>156121.9439445</v>
      </c>
      <c r="BP13" s="5"/>
      <c r="BQ13" s="5">
        <f>I13*$BR$6</f>
        <v>812.0625</v>
      </c>
      <c r="BR13" s="5">
        <f t="shared" si="30"/>
        <v>332.61636250000004</v>
      </c>
      <c r="BS13" s="5">
        <f t="shared" si="31"/>
        <v>1144.6788624999999</v>
      </c>
      <c r="BT13" s="5"/>
      <c r="BU13" s="5">
        <f>I13*$BV$6</f>
        <v>29037.525000000001</v>
      </c>
      <c r="BV13" s="5">
        <f t="shared" si="32"/>
        <v>11893.611565000001</v>
      </c>
      <c r="BW13" s="5">
        <f t="shared" si="33"/>
        <v>40931.136565000001</v>
      </c>
      <c r="BX13" s="5"/>
      <c r="BY13" s="5">
        <f>I13*$BZ$6</f>
        <v>68395.334999999992</v>
      </c>
      <c r="BZ13" s="5">
        <f t="shared" si="34"/>
        <v>28014.355470999999</v>
      </c>
      <c r="CA13" s="5">
        <f t="shared" si="5"/>
        <v>96409.690470999994</v>
      </c>
      <c r="CB13" s="5"/>
      <c r="CC13" s="5">
        <f>I13*$CE$6</f>
        <v>26772.442500000001</v>
      </c>
      <c r="CD13" s="5">
        <f t="shared" si="35"/>
        <v>10965.8461505</v>
      </c>
      <c r="CE13" s="5">
        <f t="shared" si="36"/>
        <v>37738.288650499999</v>
      </c>
      <c r="CF13" s="5"/>
      <c r="CG13" s="5">
        <f>I13*$CH$6</f>
        <v>33165.089999999997</v>
      </c>
      <c r="CH13" s="5">
        <f t="shared" si="37"/>
        <v>13584.239634</v>
      </c>
      <c r="CI13" s="5">
        <f t="shared" si="38"/>
        <v>46749.329633999994</v>
      </c>
      <c r="CJ13" s="5"/>
      <c r="CK13" s="5">
        <f>I13*$CL$6</f>
        <v>3836.1375000000003</v>
      </c>
      <c r="CL13" s="5">
        <f t="shared" si="39"/>
        <v>1571.2609575000001</v>
      </c>
      <c r="CM13" s="5">
        <f t="shared" si="40"/>
        <v>5407.3984575000004</v>
      </c>
      <c r="CN13" s="5"/>
      <c r="CO13" s="5">
        <f>I13*$CP$6</f>
        <v>405513.36</v>
      </c>
      <c r="CP13" s="5">
        <f t="shared" si="41"/>
        <v>166096.05633600001</v>
      </c>
      <c r="CQ13" s="5">
        <f t="shared" si="42"/>
        <v>571609.41633599997</v>
      </c>
      <c r="CR13" s="5"/>
      <c r="CS13" s="5">
        <f>I13*$CT$6</f>
        <v>386048.565</v>
      </c>
      <c r="CT13" s="5">
        <f t="shared" si="43"/>
        <v>158123.38266900001</v>
      </c>
      <c r="CU13" s="5">
        <f t="shared" si="44"/>
        <v>544171.94766900002</v>
      </c>
      <c r="CV13" s="5"/>
      <c r="CW13" s="5">
        <f>I13*$CX$6</f>
        <v>9152.744999999999</v>
      </c>
      <c r="CX13" s="5">
        <f t="shared" si="45"/>
        <v>3748.9143369999997</v>
      </c>
      <c r="CY13" s="5">
        <f t="shared" si="46"/>
        <v>12901.659336999999</v>
      </c>
      <c r="CZ13" s="5"/>
      <c r="DA13" s="5">
        <f>I13*$DB$6</f>
        <v>655762.19999999995</v>
      </c>
      <c r="DB13" s="5">
        <f t="shared" si="47"/>
        <v>268596.61371999996</v>
      </c>
      <c r="DC13" s="5">
        <f t="shared" si="48"/>
        <v>924358.81371999998</v>
      </c>
      <c r="DD13" s="5"/>
      <c r="DE13" s="5">
        <f>I13*$DF$6</f>
        <v>843254.39250000007</v>
      </c>
      <c r="DF13" s="5">
        <f t="shared" si="49"/>
        <v>345392.39122049999</v>
      </c>
      <c r="DG13" s="5">
        <f t="shared" si="50"/>
        <v>1188646.7837205001</v>
      </c>
      <c r="DH13" s="5"/>
      <c r="DI13" s="5">
        <f>I13*$DJ$6</f>
        <v>26311.739999999998</v>
      </c>
      <c r="DJ13" s="5">
        <f t="shared" si="51"/>
        <v>10777.144924</v>
      </c>
      <c r="DK13" s="5">
        <f t="shared" si="52"/>
        <v>37088.884923999998</v>
      </c>
      <c r="DL13" s="5"/>
      <c r="DM13" s="5">
        <f>I13*$DN$6</f>
        <v>72147.292499999996</v>
      </c>
      <c r="DN13" s="5">
        <f t="shared" si="53"/>
        <v>29551.136760500001</v>
      </c>
      <c r="DO13" s="5">
        <f t="shared" si="54"/>
        <v>101698.42926049999</v>
      </c>
      <c r="DP13" s="5"/>
      <c r="DQ13" s="5">
        <f>I13*$DR$6</f>
        <v>509265.66749999998</v>
      </c>
      <c r="DR13" s="5">
        <f t="shared" si="55"/>
        <v>208592.43453549998</v>
      </c>
      <c r="DS13" s="5">
        <f t="shared" si="56"/>
        <v>717858.10203549999</v>
      </c>
      <c r="DT13" s="5"/>
      <c r="DU13" s="5">
        <f>I13*$DV$6</f>
        <v>367950.77999999997</v>
      </c>
      <c r="DV13" s="5">
        <f t="shared" si="57"/>
        <v>150710.62882799999</v>
      </c>
      <c r="DW13" s="5">
        <f t="shared" si="58"/>
        <v>518661.40882799996</v>
      </c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</row>
    <row r="14" spans="1:170" x14ac:dyDescent="0.2">
      <c r="A14" s="33">
        <v>41548</v>
      </c>
      <c r="D14" s="3">
        <v>508100</v>
      </c>
      <c r="F14" s="3">
        <v>1308607</v>
      </c>
      <c r="J14" s="3">
        <f t="shared" si="2"/>
        <v>1816707</v>
      </c>
      <c r="K14" s="3">
        <f t="shared" si="3"/>
        <v>1816707</v>
      </c>
      <c r="N14" s="5">
        <v>260358</v>
      </c>
      <c r="O14" s="5">
        <f t="shared" si="0"/>
        <v>260358</v>
      </c>
      <c r="Q14" s="5"/>
      <c r="R14" s="3">
        <f t="shared" si="4"/>
        <v>1556349.4513796996</v>
      </c>
      <c r="S14" s="5">
        <f t="shared" si="6"/>
        <v>1556349.4513796996</v>
      </c>
      <c r="U14" s="5"/>
      <c r="V14" s="5">
        <f t="shared" si="7"/>
        <v>30849.501566999999</v>
      </c>
      <c r="W14" s="5">
        <f t="shared" si="8"/>
        <v>30849.501566999999</v>
      </c>
      <c r="Z14" s="5">
        <f t="shared" si="9"/>
        <v>7347.4897908000003</v>
      </c>
      <c r="AA14" s="5">
        <f t="shared" si="10"/>
        <v>7347.4897908000003</v>
      </c>
      <c r="AD14" s="5">
        <f t="shared" si="11"/>
        <v>1809.8035134000002</v>
      </c>
      <c r="AE14" s="5">
        <f t="shared" si="12"/>
        <v>1809.8035134000002</v>
      </c>
      <c r="AH14" s="5">
        <f t="shared" si="13"/>
        <v>66.128134799999998</v>
      </c>
      <c r="AI14" s="5">
        <f t="shared" si="14"/>
        <v>66.128134799999998</v>
      </c>
      <c r="AK14" s="5"/>
      <c r="AL14" s="5">
        <f t="shared" si="15"/>
        <v>7.2668279999999994</v>
      </c>
      <c r="AM14" s="5">
        <f t="shared" si="16"/>
        <v>7.2668279999999994</v>
      </c>
      <c r="AO14" s="5"/>
      <c r="AP14" s="5">
        <f t="shared" si="17"/>
        <v>93906.674854199999</v>
      </c>
      <c r="AQ14" s="5">
        <f t="shared" si="18"/>
        <v>93906.674854199999</v>
      </c>
      <c r="AR14" s="5"/>
      <c r="AS14" s="5"/>
      <c r="AT14" s="5">
        <f t="shared" si="19"/>
        <v>1128.1750469999999</v>
      </c>
      <c r="AU14" s="5">
        <f t="shared" si="20"/>
        <v>1128.1750469999999</v>
      </c>
      <c r="AV14" s="5"/>
      <c r="AW14" s="5"/>
      <c r="AX14" s="5">
        <f t="shared" si="21"/>
        <v>1316.5675629</v>
      </c>
      <c r="AY14" s="5">
        <f t="shared" si="22"/>
        <v>1316.5675629</v>
      </c>
      <c r="AZ14" s="5"/>
      <c r="BA14" s="5"/>
      <c r="BB14" s="5">
        <f t="shared" si="23"/>
        <v>6.7218159000000002</v>
      </c>
      <c r="BC14" s="5">
        <f t="shared" si="1"/>
        <v>6.7218159000000002</v>
      </c>
      <c r="BD14" s="5"/>
      <c r="BE14" s="5"/>
      <c r="BF14" s="5">
        <f t="shared" si="24"/>
        <v>6969.7964055000002</v>
      </c>
      <c r="BG14" s="5">
        <f t="shared" si="25"/>
        <v>6969.7964055000002</v>
      </c>
      <c r="BH14" s="5"/>
      <c r="BI14" s="5"/>
      <c r="BJ14" s="5">
        <f t="shared" si="26"/>
        <v>3978.0433179000001</v>
      </c>
      <c r="BK14" s="5">
        <f t="shared" si="27"/>
        <v>3978.0433179000001</v>
      </c>
      <c r="BL14" s="5"/>
      <c r="BM14" s="5"/>
      <c r="BN14" s="5">
        <f t="shared" si="28"/>
        <v>43980.841433699999</v>
      </c>
      <c r="BO14" s="5">
        <f t="shared" si="29"/>
        <v>43980.841433699999</v>
      </c>
      <c r="BP14" s="5"/>
      <c r="BQ14" s="5"/>
      <c r="BR14" s="5">
        <f t="shared" si="30"/>
        <v>322.46549249999998</v>
      </c>
      <c r="BS14" s="5">
        <f t="shared" si="31"/>
        <v>322.46549249999998</v>
      </c>
      <c r="BT14" s="5"/>
      <c r="BU14" s="5"/>
      <c r="BV14" s="5">
        <f t="shared" si="32"/>
        <v>11530.639329</v>
      </c>
      <c r="BW14" s="5">
        <f t="shared" si="33"/>
        <v>11530.639329</v>
      </c>
      <c r="BX14" s="5"/>
      <c r="BY14" s="5"/>
      <c r="BZ14" s="5">
        <f t="shared" si="34"/>
        <v>27159.406308599999</v>
      </c>
      <c r="CA14" s="5">
        <f t="shared" si="5"/>
        <v>27159.406308599999</v>
      </c>
      <c r="CB14" s="5"/>
      <c r="CC14" s="5"/>
      <c r="CD14" s="5">
        <f t="shared" si="35"/>
        <v>10631.1876933</v>
      </c>
      <c r="CE14" s="5">
        <f t="shared" si="36"/>
        <v>10631.1876933</v>
      </c>
      <c r="CF14" s="5"/>
      <c r="CG14" s="5"/>
      <c r="CH14" s="5">
        <f t="shared" si="37"/>
        <v>13169.672384400001</v>
      </c>
      <c r="CI14" s="5">
        <f t="shared" si="38"/>
        <v>13169.672384400001</v>
      </c>
      <c r="CJ14" s="5"/>
      <c r="CK14" s="5"/>
      <c r="CL14" s="5">
        <f t="shared" si="39"/>
        <v>1523.3088195</v>
      </c>
      <c r="CM14" s="5">
        <f t="shared" si="40"/>
        <v>1523.3088195</v>
      </c>
      <c r="CN14" s="5"/>
      <c r="CO14" s="5"/>
      <c r="CP14" s="5">
        <f t="shared" si="41"/>
        <v>161027.09501759999</v>
      </c>
      <c r="CQ14" s="5">
        <f t="shared" si="42"/>
        <v>161027.09501759999</v>
      </c>
      <c r="CR14" s="5"/>
      <c r="CS14" s="5"/>
      <c r="CT14" s="5">
        <f t="shared" si="43"/>
        <v>153297.7334154</v>
      </c>
      <c r="CU14" s="5">
        <f t="shared" si="44"/>
        <v>153297.7334154</v>
      </c>
      <c r="CV14" s="5"/>
      <c r="CW14" s="5"/>
      <c r="CX14" s="5">
        <f t="shared" si="45"/>
        <v>3634.5040242</v>
      </c>
      <c r="CY14" s="5">
        <f t="shared" si="46"/>
        <v>3634.5040242</v>
      </c>
      <c r="CZ14" s="5"/>
      <c r="DA14" s="5"/>
      <c r="DB14" s="5">
        <f t="shared" si="47"/>
        <v>260399.51455199998</v>
      </c>
      <c r="DC14" s="5">
        <f t="shared" si="48"/>
        <v>260399.51455199998</v>
      </c>
      <c r="DD14" s="5"/>
      <c r="DE14" s="5"/>
      <c r="DF14" s="5">
        <f t="shared" si="49"/>
        <v>334851.61915530002</v>
      </c>
      <c r="DG14" s="5">
        <f t="shared" si="50"/>
        <v>334851.61915530002</v>
      </c>
      <c r="DH14" s="5"/>
      <c r="DI14" s="5"/>
      <c r="DJ14" s="5">
        <f t="shared" si="51"/>
        <v>10448.245298399999</v>
      </c>
      <c r="DK14" s="5">
        <f t="shared" si="52"/>
        <v>10448.245298399999</v>
      </c>
      <c r="DL14" s="5"/>
      <c r="DM14" s="5"/>
      <c r="DN14" s="5">
        <f t="shared" si="53"/>
        <v>28649.287719299999</v>
      </c>
      <c r="DO14" s="5">
        <f t="shared" si="54"/>
        <v>28649.287719299999</v>
      </c>
      <c r="DP14" s="5"/>
      <c r="DQ14" s="5"/>
      <c r="DR14" s="5">
        <f t="shared" si="55"/>
        <v>202226.55803429999</v>
      </c>
      <c r="DS14" s="5">
        <f t="shared" si="56"/>
        <v>202226.55803429999</v>
      </c>
      <c r="DT14" s="5"/>
      <c r="DU14" s="5"/>
      <c r="DV14" s="5">
        <f t="shared" si="57"/>
        <v>146111.20386479999</v>
      </c>
      <c r="DW14" s="5">
        <f t="shared" si="58"/>
        <v>146111.20386479999</v>
      </c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</row>
    <row r="15" spans="1:170" x14ac:dyDescent="0.2">
      <c r="A15" s="33">
        <v>41730</v>
      </c>
      <c r="C15" s="3">
        <v>4690000</v>
      </c>
      <c r="D15" s="3">
        <v>508100</v>
      </c>
      <c r="F15" s="3">
        <v>1308607</v>
      </c>
      <c r="I15" s="3">
        <f t="shared" si="59"/>
        <v>4690000</v>
      </c>
      <c r="J15" s="3">
        <f t="shared" si="2"/>
        <v>1816707</v>
      </c>
      <c r="K15" s="3">
        <f t="shared" si="3"/>
        <v>6506707</v>
      </c>
      <c r="M15" s="5">
        <v>672138</v>
      </c>
      <c r="N15" s="5">
        <v>260358</v>
      </c>
      <c r="O15" s="5">
        <f t="shared" si="0"/>
        <v>932496</v>
      </c>
      <c r="Q15" s="5">
        <f>U15+Y15+AC15+AK15+AO15+AS15+BE15+BI15+BM15+BU15+CC15+CG15+CK15+CO15+CS15+CW15+DA15+DE15+DI15+DM15+DQ15+DU15+DY15+AG15+AW15+BQ15+BY15+BA15</f>
        <v>4017862.4990000003</v>
      </c>
      <c r="R15" s="3">
        <f t="shared" si="4"/>
        <v>1556349.4513796996</v>
      </c>
      <c r="S15" s="5">
        <f t="shared" si="6"/>
        <v>5574211.9503796995</v>
      </c>
      <c r="U15" s="5">
        <f>I15*$V$6</f>
        <v>79640.89</v>
      </c>
      <c r="V15" s="5">
        <f t="shared" si="7"/>
        <v>30849.501566999999</v>
      </c>
      <c r="W15" s="5">
        <f t="shared" si="8"/>
        <v>110490.391567</v>
      </c>
      <c r="Y15" s="5">
        <f>I15*$Z$6</f>
        <v>18968.236000000001</v>
      </c>
      <c r="Z15" s="5">
        <f t="shared" si="9"/>
        <v>7347.4897908000003</v>
      </c>
      <c r="AA15" s="5">
        <f t="shared" si="10"/>
        <v>26315.725790800003</v>
      </c>
      <c r="AC15" s="5">
        <f>I15*$AD$6</f>
        <v>4672.1779999999999</v>
      </c>
      <c r="AD15" s="5">
        <f t="shared" si="11"/>
        <v>1809.8035134000002</v>
      </c>
      <c r="AE15" s="5">
        <f t="shared" si="12"/>
        <v>6481.9815134</v>
      </c>
      <c r="AG15" s="5">
        <f>I15*$AH$6</f>
        <v>170.71599999999998</v>
      </c>
      <c r="AH15" s="5">
        <f t="shared" si="13"/>
        <v>66.128134799999998</v>
      </c>
      <c r="AI15" s="5">
        <f t="shared" si="14"/>
        <v>236.84413479999998</v>
      </c>
      <c r="AK15" s="5">
        <f>I15*$AL$6</f>
        <v>18.759999999999998</v>
      </c>
      <c r="AL15" s="5">
        <f t="shared" si="15"/>
        <v>7.2668279999999994</v>
      </c>
      <c r="AM15" s="5">
        <f t="shared" si="16"/>
        <v>26.026827999999998</v>
      </c>
      <c r="AO15" s="5">
        <f>I15*$AP$6</f>
        <v>242428.91400000002</v>
      </c>
      <c r="AP15" s="5">
        <f t="shared" si="17"/>
        <v>93906.674854199999</v>
      </c>
      <c r="AQ15" s="5">
        <f t="shared" si="18"/>
        <v>336335.58885420003</v>
      </c>
      <c r="AR15" s="5"/>
      <c r="AS15" s="5">
        <f>I15*$AT$6</f>
        <v>2912.4900000000002</v>
      </c>
      <c r="AT15" s="5">
        <f t="shared" si="19"/>
        <v>1128.1750469999999</v>
      </c>
      <c r="AU15" s="5">
        <f t="shared" si="20"/>
        <v>4040.6650470000004</v>
      </c>
      <c r="AV15" s="5"/>
      <c r="AW15" s="5">
        <f>I15*$AX$6</f>
        <v>3398.8429999999998</v>
      </c>
      <c r="AX15" s="5">
        <f t="shared" si="21"/>
        <v>1316.5675629</v>
      </c>
      <c r="AY15" s="5">
        <f t="shared" si="22"/>
        <v>4715.4105628999996</v>
      </c>
      <c r="AZ15" s="5"/>
      <c r="BA15" s="5">
        <f>I15*$BB$6</f>
        <v>17.353000000000002</v>
      </c>
      <c r="BB15" s="5">
        <f t="shared" si="23"/>
        <v>6.7218159000000002</v>
      </c>
      <c r="BC15" s="5">
        <f t="shared" si="1"/>
        <v>24.074815900000001</v>
      </c>
      <c r="BD15" s="5"/>
      <c r="BE15" s="5">
        <f>I15*$BF$6</f>
        <v>17993.185000000001</v>
      </c>
      <c r="BF15" s="5">
        <f t="shared" si="24"/>
        <v>6969.7964055000002</v>
      </c>
      <c r="BG15" s="5">
        <f t="shared" si="25"/>
        <v>24962.981405500002</v>
      </c>
      <c r="BH15" s="5"/>
      <c r="BI15" s="5">
        <f>I15*$BJ$6</f>
        <v>10269.693000000001</v>
      </c>
      <c r="BJ15" s="5">
        <f t="shared" si="26"/>
        <v>3978.0433179000001</v>
      </c>
      <c r="BK15" s="5">
        <f t="shared" si="27"/>
        <v>14247.736317900002</v>
      </c>
      <c r="BL15" s="5"/>
      <c r="BM15" s="5">
        <f>I15*$BN$6</f>
        <v>113540.679</v>
      </c>
      <c r="BN15" s="5">
        <f t="shared" si="28"/>
        <v>43980.841433699999</v>
      </c>
      <c r="BO15" s="5">
        <f t="shared" si="29"/>
        <v>157521.5204337</v>
      </c>
      <c r="BP15" s="5"/>
      <c r="BQ15" s="5">
        <f>I15*$BR$6</f>
        <v>832.47500000000002</v>
      </c>
      <c r="BR15" s="5">
        <f t="shared" si="30"/>
        <v>322.46549249999998</v>
      </c>
      <c r="BS15" s="5">
        <f t="shared" si="31"/>
        <v>1154.9404924999999</v>
      </c>
      <c r="BT15" s="5"/>
      <c r="BU15" s="5">
        <f>I15*$BV$6</f>
        <v>29767.43</v>
      </c>
      <c r="BV15" s="5">
        <f t="shared" si="32"/>
        <v>11530.639329</v>
      </c>
      <c r="BW15" s="5">
        <f t="shared" si="33"/>
        <v>41298.069328999998</v>
      </c>
      <c r="BX15" s="5"/>
      <c r="BY15" s="5">
        <f>I15*$BZ$6</f>
        <v>70114.561999999991</v>
      </c>
      <c r="BZ15" s="5">
        <f t="shared" si="34"/>
        <v>27159.406308599999</v>
      </c>
      <c r="CA15" s="5">
        <f t="shared" si="5"/>
        <v>97273.968308599986</v>
      </c>
      <c r="CB15" s="5"/>
      <c r="CC15" s="5">
        <f>I15*$CE$6</f>
        <v>27445.411</v>
      </c>
      <c r="CD15" s="5">
        <f t="shared" si="35"/>
        <v>10631.1876933</v>
      </c>
      <c r="CE15" s="5">
        <f t="shared" si="36"/>
        <v>38076.598693300002</v>
      </c>
      <c r="CF15" s="5"/>
      <c r="CG15" s="5">
        <f>I15*$CH$6</f>
        <v>33998.748</v>
      </c>
      <c r="CH15" s="5">
        <f t="shared" si="37"/>
        <v>13169.672384400001</v>
      </c>
      <c r="CI15" s="5">
        <f t="shared" si="38"/>
        <v>47168.4203844</v>
      </c>
      <c r="CJ15" s="5"/>
      <c r="CK15" s="5">
        <f>I15*$CL$6</f>
        <v>3932.5650000000001</v>
      </c>
      <c r="CL15" s="5">
        <f t="shared" si="39"/>
        <v>1523.3088195</v>
      </c>
      <c r="CM15" s="5">
        <f t="shared" si="40"/>
        <v>5455.8738195000005</v>
      </c>
      <c r="CN15" s="5"/>
      <c r="CO15" s="5">
        <f>I15*$CP$6</f>
        <v>415706.592</v>
      </c>
      <c r="CP15" s="5">
        <f t="shared" si="41"/>
        <v>161027.09501759999</v>
      </c>
      <c r="CQ15" s="5">
        <f t="shared" si="42"/>
        <v>576733.68701760005</v>
      </c>
      <c r="CR15" s="5"/>
      <c r="CS15" s="5">
        <f>I15*$CT$6</f>
        <v>395752.51800000004</v>
      </c>
      <c r="CT15" s="5">
        <f t="shared" si="43"/>
        <v>153297.7334154</v>
      </c>
      <c r="CU15" s="5">
        <f t="shared" si="44"/>
        <v>549050.25141540007</v>
      </c>
      <c r="CV15" s="5"/>
      <c r="CW15" s="5">
        <f>I15*$CX$6</f>
        <v>9382.8140000000003</v>
      </c>
      <c r="CX15" s="5">
        <f t="shared" si="45"/>
        <v>3634.5040242</v>
      </c>
      <c r="CY15" s="5">
        <f t="shared" si="46"/>
        <v>13017.3180242</v>
      </c>
      <c r="CZ15" s="5"/>
      <c r="DA15" s="5">
        <f>I15*$DB$6</f>
        <v>672245.84</v>
      </c>
      <c r="DB15" s="5">
        <f t="shared" si="47"/>
        <v>260399.51455199998</v>
      </c>
      <c r="DC15" s="5">
        <f t="shared" si="48"/>
        <v>932645.35455199995</v>
      </c>
      <c r="DD15" s="5"/>
      <c r="DE15" s="5">
        <f>I15*$DF$6</f>
        <v>864450.951</v>
      </c>
      <c r="DF15" s="5">
        <f t="shared" si="49"/>
        <v>334851.61915530002</v>
      </c>
      <c r="DG15" s="5">
        <f t="shared" si="50"/>
        <v>1199302.5701553</v>
      </c>
      <c r="DH15" s="5"/>
      <c r="DI15" s="5">
        <f>I15*$DJ$6</f>
        <v>26973.127999999997</v>
      </c>
      <c r="DJ15" s="5">
        <f t="shared" si="51"/>
        <v>10448.245298399999</v>
      </c>
      <c r="DK15" s="5">
        <f t="shared" si="52"/>
        <v>37421.373298399994</v>
      </c>
      <c r="DL15" s="5"/>
      <c r="DM15" s="5">
        <f>I15*$DN$6</f>
        <v>73960.831000000006</v>
      </c>
      <c r="DN15" s="5">
        <f t="shared" si="53"/>
        <v>28649.287719299999</v>
      </c>
      <c r="DO15" s="5">
        <f t="shared" si="54"/>
        <v>102610.11871930001</v>
      </c>
      <c r="DP15" s="5"/>
      <c r="DQ15" s="5">
        <f>I15*$DR$6</f>
        <v>522066.88099999999</v>
      </c>
      <c r="DR15" s="5">
        <f t="shared" si="55"/>
        <v>202226.55803429999</v>
      </c>
      <c r="DS15" s="5">
        <f t="shared" si="56"/>
        <v>724293.43903429992</v>
      </c>
      <c r="DT15" s="5"/>
      <c r="DU15" s="5">
        <f>I15*$DV$6</f>
        <v>377199.81599999999</v>
      </c>
      <c r="DV15" s="5">
        <f t="shared" si="57"/>
        <v>146111.20386479999</v>
      </c>
      <c r="DW15" s="5">
        <f t="shared" si="58"/>
        <v>523311.01986479998</v>
      </c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</row>
    <row r="16" spans="1:170" x14ac:dyDescent="0.2">
      <c r="A16" s="33">
        <v>41913</v>
      </c>
      <c r="D16" s="3">
        <v>414300</v>
      </c>
      <c r="F16" s="3">
        <v>1308607</v>
      </c>
      <c r="J16" s="3">
        <f t="shared" si="2"/>
        <v>1722907</v>
      </c>
      <c r="K16" s="3">
        <f t="shared" si="3"/>
        <v>1722907</v>
      </c>
      <c r="N16" s="5">
        <v>246915</v>
      </c>
      <c r="O16" s="5">
        <f t="shared" si="0"/>
        <v>246915</v>
      </c>
      <c r="Q16" s="5"/>
      <c r="R16" s="3">
        <f t="shared" si="4"/>
        <v>1475992.2013996996</v>
      </c>
      <c r="S16" s="5">
        <f t="shared" si="6"/>
        <v>1475992.2013996996</v>
      </c>
      <c r="U16" s="5"/>
      <c r="V16" s="5">
        <f t="shared" si="7"/>
        <v>29256.683766999999</v>
      </c>
      <c r="W16" s="5">
        <f t="shared" si="8"/>
        <v>29256.683766999999</v>
      </c>
      <c r="Z16" s="5">
        <f t="shared" si="9"/>
        <v>6968.1250707999998</v>
      </c>
      <c r="AA16" s="5">
        <f t="shared" si="10"/>
        <v>6968.1250707999998</v>
      </c>
      <c r="AD16" s="5">
        <f t="shared" si="11"/>
        <v>1716.3599534</v>
      </c>
      <c r="AE16" s="5">
        <f t="shared" si="12"/>
        <v>1716.3599534</v>
      </c>
      <c r="AH16" s="5">
        <f t="shared" si="13"/>
        <v>62.713814799999994</v>
      </c>
      <c r="AI16" s="5">
        <f t="shared" si="14"/>
        <v>62.713814799999994</v>
      </c>
      <c r="AK16" s="5"/>
      <c r="AL16" s="5">
        <f t="shared" si="15"/>
        <v>6.8916279999999999</v>
      </c>
      <c r="AM16" s="5">
        <f t="shared" si="16"/>
        <v>6.8916279999999999</v>
      </c>
      <c r="AO16" s="5"/>
      <c r="AP16" s="5">
        <f t="shared" si="17"/>
        <v>89058.096574200012</v>
      </c>
      <c r="AQ16" s="5">
        <f t="shared" si="18"/>
        <v>89058.096574200012</v>
      </c>
      <c r="AR16" s="5"/>
      <c r="AS16" s="5"/>
      <c r="AT16" s="5">
        <f t="shared" si="19"/>
        <v>1069.9252470000001</v>
      </c>
      <c r="AU16" s="5">
        <f t="shared" si="20"/>
        <v>1069.9252470000001</v>
      </c>
      <c r="AV16" s="5"/>
      <c r="AW16" s="5"/>
      <c r="AX16" s="5">
        <f t="shared" si="21"/>
        <v>1248.5907029</v>
      </c>
      <c r="AY16" s="5">
        <f t="shared" si="22"/>
        <v>1248.5907029</v>
      </c>
      <c r="AZ16" s="5"/>
      <c r="BA16" s="5"/>
      <c r="BB16" s="5">
        <f t="shared" si="23"/>
        <v>6.3747559000000003</v>
      </c>
      <c r="BC16" s="5">
        <f t="shared" si="1"/>
        <v>6.3747559000000003</v>
      </c>
      <c r="BD16" s="5"/>
      <c r="BE16" s="5"/>
      <c r="BF16" s="5">
        <f t="shared" si="24"/>
        <v>6609.9327055000003</v>
      </c>
      <c r="BG16" s="5">
        <f t="shared" si="25"/>
        <v>6609.9327055000003</v>
      </c>
      <c r="BH16" s="5"/>
      <c r="BI16" s="5"/>
      <c r="BJ16" s="5">
        <f t="shared" si="26"/>
        <v>3772.6494579000005</v>
      </c>
      <c r="BK16" s="5">
        <f t="shared" si="27"/>
        <v>3772.6494579000005</v>
      </c>
      <c r="BL16" s="5"/>
      <c r="BM16" s="5"/>
      <c r="BN16" s="5">
        <f t="shared" si="28"/>
        <v>41710.027853700005</v>
      </c>
      <c r="BO16" s="5">
        <f t="shared" si="29"/>
        <v>41710.027853700005</v>
      </c>
      <c r="BP16" s="5"/>
      <c r="BQ16" s="5"/>
      <c r="BR16" s="5">
        <f t="shared" si="30"/>
        <v>305.81599249999999</v>
      </c>
      <c r="BS16" s="5">
        <f t="shared" si="31"/>
        <v>305.81599249999999</v>
      </c>
      <c r="BT16" s="5"/>
      <c r="BU16" s="5"/>
      <c r="BV16" s="5">
        <f t="shared" si="32"/>
        <v>10935.290729</v>
      </c>
      <c r="BW16" s="5">
        <f t="shared" si="33"/>
        <v>10935.290729</v>
      </c>
      <c r="BX16" s="5"/>
      <c r="BY16" s="5"/>
      <c r="BZ16" s="5">
        <f t="shared" si="34"/>
        <v>25757.1150686</v>
      </c>
      <c r="CA16" s="5">
        <f t="shared" si="5"/>
        <v>25757.1150686</v>
      </c>
      <c r="CB16" s="5"/>
      <c r="CC16" s="5"/>
      <c r="CD16" s="5">
        <f t="shared" si="35"/>
        <v>10082.279473300001</v>
      </c>
      <c r="CE16" s="5">
        <f t="shared" si="36"/>
        <v>10082.279473300001</v>
      </c>
      <c r="CF16" s="5"/>
      <c r="CG16" s="5"/>
      <c r="CH16" s="5">
        <f t="shared" si="37"/>
        <v>12489.697424399999</v>
      </c>
      <c r="CI16" s="5">
        <f t="shared" si="38"/>
        <v>12489.697424399999</v>
      </c>
      <c r="CJ16" s="5"/>
      <c r="CK16" s="5"/>
      <c r="CL16" s="5">
        <f t="shared" si="39"/>
        <v>1444.6575195</v>
      </c>
      <c r="CM16" s="5">
        <f t="shared" si="40"/>
        <v>1444.6575195</v>
      </c>
      <c r="CN16" s="5"/>
      <c r="CO16" s="5"/>
      <c r="CP16" s="5">
        <f t="shared" si="41"/>
        <v>152712.9631776</v>
      </c>
      <c r="CQ16" s="5">
        <f t="shared" si="42"/>
        <v>152712.9631776</v>
      </c>
      <c r="CR16" s="5"/>
      <c r="CS16" s="5"/>
      <c r="CT16" s="5">
        <f t="shared" si="43"/>
        <v>145382.6830554</v>
      </c>
      <c r="CU16" s="5">
        <f t="shared" si="44"/>
        <v>145382.6830554</v>
      </c>
      <c r="CV16" s="5"/>
      <c r="CW16" s="5"/>
      <c r="CX16" s="5">
        <f t="shared" si="45"/>
        <v>3446.8477441999999</v>
      </c>
      <c r="CY16" s="5">
        <f t="shared" si="46"/>
        <v>3446.8477441999999</v>
      </c>
      <c r="CZ16" s="5"/>
      <c r="DA16" s="5"/>
      <c r="DB16" s="5">
        <f t="shared" si="47"/>
        <v>246954.59775199997</v>
      </c>
      <c r="DC16" s="5">
        <f t="shared" si="48"/>
        <v>246954.59775199997</v>
      </c>
      <c r="DD16" s="5"/>
      <c r="DE16" s="5"/>
      <c r="DF16" s="5">
        <f t="shared" si="49"/>
        <v>317562.60013530002</v>
      </c>
      <c r="DG16" s="5">
        <f t="shared" si="50"/>
        <v>317562.60013530002</v>
      </c>
      <c r="DH16" s="5"/>
      <c r="DI16" s="5"/>
      <c r="DJ16" s="5">
        <f t="shared" si="51"/>
        <v>9908.7827383999993</v>
      </c>
      <c r="DK16" s="5">
        <f t="shared" si="52"/>
        <v>9908.7827383999993</v>
      </c>
      <c r="DL16" s="5"/>
      <c r="DM16" s="5"/>
      <c r="DN16" s="5">
        <f t="shared" si="53"/>
        <v>27170.071099299999</v>
      </c>
      <c r="DO16" s="5">
        <f t="shared" si="54"/>
        <v>27170.071099299999</v>
      </c>
      <c r="DP16" s="5"/>
      <c r="DQ16" s="5"/>
      <c r="DR16" s="5">
        <f t="shared" si="55"/>
        <v>191785.22041429998</v>
      </c>
      <c r="DS16" s="5">
        <f t="shared" si="56"/>
        <v>191785.22041429998</v>
      </c>
      <c r="DT16" s="5"/>
      <c r="DU16" s="5"/>
      <c r="DV16" s="5">
        <f t="shared" si="57"/>
        <v>138567.20754479998</v>
      </c>
      <c r="DW16" s="5">
        <f t="shared" si="58"/>
        <v>138567.20754479998</v>
      </c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</row>
    <row r="17" spans="1:170" x14ac:dyDescent="0.2">
      <c r="A17" s="33">
        <v>42095</v>
      </c>
      <c r="C17" s="3">
        <v>4880000</v>
      </c>
      <c r="D17" s="3">
        <v>414300</v>
      </c>
      <c r="F17" s="3">
        <v>1308607</v>
      </c>
      <c r="I17" s="3">
        <f t="shared" si="59"/>
        <v>4880000</v>
      </c>
      <c r="J17" s="3">
        <f t="shared" si="2"/>
        <v>1722907</v>
      </c>
      <c r="K17" s="3">
        <f t="shared" si="3"/>
        <v>6602907</v>
      </c>
      <c r="M17" s="5">
        <v>699367</v>
      </c>
      <c r="N17" s="5">
        <v>246915</v>
      </c>
      <c r="O17" s="5">
        <f t="shared" si="0"/>
        <v>946282</v>
      </c>
      <c r="Q17" s="5">
        <f>U17+Y17+AC17+AK17+AO17+AS17+BE17+BI17+BM17+BU17+CC17+CG17+CK17+CO17+CS17+CW17+DA17+DE17+DI17+DM17+DQ17+DU17+DY17+AG17+AW17+BQ17+BY17+BA17</f>
        <v>4180633.0480000004</v>
      </c>
      <c r="R17" s="3">
        <f t="shared" si="4"/>
        <v>1475992.2013996996</v>
      </c>
      <c r="S17" s="5">
        <f t="shared" si="6"/>
        <v>5656625.2493997002</v>
      </c>
      <c r="U17" s="5">
        <f>I17*$V$6</f>
        <v>82867.28</v>
      </c>
      <c r="V17" s="5">
        <f t="shared" si="7"/>
        <v>29256.683766999999</v>
      </c>
      <c r="W17" s="5">
        <f t="shared" si="8"/>
        <v>112123.96376699999</v>
      </c>
      <c r="Y17" s="5">
        <f>I17*$Z$6</f>
        <v>19736.671999999999</v>
      </c>
      <c r="Z17" s="5">
        <f t="shared" si="9"/>
        <v>6968.1250707999998</v>
      </c>
      <c r="AA17" s="5">
        <f t="shared" si="10"/>
        <v>26704.797070799999</v>
      </c>
      <c r="AC17" s="5">
        <f>I17*$AD$6</f>
        <v>4861.4560000000001</v>
      </c>
      <c r="AD17" s="5">
        <f t="shared" si="11"/>
        <v>1716.3599534</v>
      </c>
      <c r="AE17" s="5">
        <f t="shared" si="12"/>
        <v>6577.8159534000006</v>
      </c>
      <c r="AG17" s="5">
        <f>I17*$AH$6</f>
        <v>177.63199999999998</v>
      </c>
      <c r="AH17" s="5">
        <f t="shared" si="13"/>
        <v>62.713814799999994</v>
      </c>
      <c r="AI17" s="5">
        <f t="shared" si="14"/>
        <v>240.34581479999997</v>
      </c>
      <c r="AK17" s="5">
        <f>I17*$AL$6</f>
        <v>19.52</v>
      </c>
      <c r="AL17" s="5">
        <f t="shared" si="15"/>
        <v>6.8916279999999999</v>
      </c>
      <c r="AM17" s="5">
        <f t="shared" si="16"/>
        <v>26.411628</v>
      </c>
      <c r="AO17" s="5">
        <f>I17*$AP$6</f>
        <v>252250.12800000003</v>
      </c>
      <c r="AP17" s="5">
        <f t="shared" si="17"/>
        <v>89058.096574200012</v>
      </c>
      <c r="AQ17" s="5">
        <f t="shared" si="18"/>
        <v>341308.22457420005</v>
      </c>
      <c r="AR17" s="5"/>
      <c r="AS17" s="5">
        <f>I17*$AT$6</f>
        <v>3030.48</v>
      </c>
      <c r="AT17" s="5">
        <f t="shared" si="19"/>
        <v>1069.9252470000001</v>
      </c>
      <c r="AU17" s="5">
        <f t="shared" si="20"/>
        <v>4100.4052470000006</v>
      </c>
      <c r="AV17" s="5"/>
      <c r="AW17" s="5">
        <f>I17*$AX$6</f>
        <v>3536.5360000000001</v>
      </c>
      <c r="AX17" s="5">
        <f t="shared" si="21"/>
        <v>1248.5907029</v>
      </c>
      <c r="AY17" s="5">
        <f t="shared" si="22"/>
        <v>4785.1267029000001</v>
      </c>
      <c r="AZ17" s="5"/>
      <c r="BA17" s="5">
        <f>I17*$BB$6</f>
        <v>18.056000000000001</v>
      </c>
      <c r="BB17" s="5">
        <f t="shared" si="23"/>
        <v>6.3747559000000003</v>
      </c>
      <c r="BC17" s="5">
        <f t="shared" si="1"/>
        <v>24.430755900000001</v>
      </c>
      <c r="BD17" s="5"/>
      <c r="BE17" s="5">
        <f>I17*$BF$6</f>
        <v>18722.12</v>
      </c>
      <c r="BF17" s="5">
        <f t="shared" si="24"/>
        <v>6609.9327055000003</v>
      </c>
      <c r="BG17" s="5">
        <f t="shared" si="25"/>
        <v>25332.052705499998</v>
      </c>
      <c r="BH17" s="5"/>
      <c r="BI17" s="5">
        <f>I17*$BJ$6</f>
        <v>10685.736000000001</v>
      </c>
      <c r="BJ17" s="5">
        <f t="shared" si="26"/>
        <v>3772.6494579000005</v>
      </c>
      <c r="BK17" s="5">
        <f t="shared" si="27"/>
        <v>14458.385457900002</v>
      </c>
      <c r="BL17" s="5"/>
      <c r="BM17" s="5">
        <f>I17*$BN$6</f>
        <v>118140.40800000001</v>
      </c>
      <c r="BN17" s="5">
        <f t="shared" si="28"/>
        <v>41710.027853700005</v>
      </c>
      <c r="BO17" s="5">
        <f t="shared" si="29"/>
        <v>159850.43585370001</v>
      </c>
      <c r="BP17" s="5"/>
      <c r="BQ17" s="5">
        <f>I17*$BR$6</f>
        <v>866.2</v>
      </c>
      <c r="BR17" s="5">
        <f t="shared" si="30"/>
        <v>305.81599249999999</v>
      </c>
      <c r="BS17" s="5">
        <f t="shared" si="31"/>
        <v>1172.0159925</v>
      </c>
      <c r="BT17" s="5"/>
      <c r="BU17" s="5">
        <f>I17*$BV$6</f>
        <v>30973.360000000001</v>
      </c>
      <c r="BV17" s="5">
        <f t="shared" si="32"/>
        <v>10935.290729</v>
      </c>
      <c r="BW17" s="5">
        <f t="shared" si="33"/>
        <v>41908.650729000001</v>
      </c>
      <c r="BX17" s="5"/>
      <c r="BY17" s="5">
        <f>I17*$BZ$6</f>
        <v>72955.02399999999</v>
      </c>
      <c r="BZ17" s="5">
        <f t="shared" si="34"/>
        <v>25757.1150686</v>
      </c>
      <c r="CA17" s="5">
        <f t="shared" si="5"/>
        <v>98712.139068599994</v>
      </c>
      <c r="CB17" s="5"/>
      <c r="CC17" s="5">
        <f>I17*$CE$6</f>
        <v>28557.272000000001</v>
      </c>
      <c r="CD17" s="5">
        <f t="shared" si="35"/>
        <v>10082.279473300001</v>
      </c>
      <c r="CE17" s="5">
        <f t="shared" si="36"/>
        <v>38639.551473300002</v>
      </c>
      <c r="CF17" s="5"/>
      <c r="CG17" s="5">
        <f>I17*$CH$6</f>
        <v>35376.095999999998</v>
      </c>
      <c r="CH17" s="5">
        <f t="shared" si="37"/>
        <v>12489.697424399999</v>
      </c>
      <c r="CI17" s="5">
        <f t="shared" si="38"/>
        <v>47865.793424399999</v>
      </c>
      <c r="CJ17" s="5"/>
      <c r="CK17" s="5">
        <f>I17*$CL$6</f>
        <v>4091.88</v>
      </c>
      <c r="CL17" s="5">
        <f t="shared" si="39"/>
        <v>1444.6575195</v>
      </c>
      <c r="CM17" s="5">
        <f t="shared" si="40"/>
        <v>5536.5375194999997</v>
      </c>
      <c r="CN17" s="5"/>
      <c r="CO17" s="5">
        <f>I17*$CP$6</f>
        <v>432547.58400000003</v>
      </c>
      <c r="CP17" s="5">
        <f t="shared" si="41"/>
        <v>152712.9631776</v>
      </c>
      <c r="CQ17" s="5">
        <f t="shared" si="42"/>
        <v>585260.54717759998</v>
      </c>
      <c r="CR17" s="5"/>
      <c r="CS17" s="5">
        <f>I17*$CT$6</f>
        <v>411785.136</v>
      </c>
      <c r="CT17" s="5">
        <f t="shared" si="43"/>
        <v>145382.6830554</v>
      </c>
      <c r="CU17" s="5">
        <f t="shared" si="44"/>
        <v>557167.81905539997</v>
      </c>
      <c r="CV17" s="5"/>
      <c r="CW17" s="5">
        <f>I17*$CX$6</f>
        <v>9762.9279999999999</v>
      </c>
      <c r="CX17" s="5">
        <f t="shared" si="45"/>
        <v>3446.8477441999999</v>
      </c>
      <c r="CY17" s="5">
        <f t="shared" si="46"/>
        <v>13209.7757442</v>
      </c>
      <c r="CZ17" s="5"/>
      <c r="DA17" s="5">
        <f>I17*$DB$6</f>
        <v>699479.67999999993</v>
      </c>
      <c r="DB17" s="5">
        <f t="shared" si="47"/>
        <v>246954.59775199997</v>
      </c>
      <c r="DC17" s="5">
        <f t="shared" si="48"/>
        <v>946434.27775199991</v>
      </c>
      <c r="DD17" s="5"/>
      <c r="DE17" s="5">
        <f>I17*$DF$6</f>
        <v>899471.35200000007</v>
      </c>
      <c r="DF17" s="5">
        <f t="shared" si="49"/>
        <v>317562.60013530002</v>
      </c>
      <c r="DG17" s="5">
        <f t="shared" si="50"/>
        <v>1217033.9521353</v>
      </c>
      <c r="DH17" s="5"/>
      <c r="DI17" s="5">
        <f>I17*$DJ$6</f>
        <v>28065.856</v>
      </c>
      <c r="DJ17" s="5">
        <f t="shared" si="51"/>
        <v>9908.7827383999993</v>
      </c>
      <c r="DK17" s="5">
        <f t="shared" si="52"/>
        <v>37974.638738399997</v>
      </c>
      <c r="DL17" s="5"/>
      <c r="DM17" s="5">
        <f>I17*$DN$6</f>
        <v>76957.111999999994</v>
      </c>
      <c r="DN17" s="5">
        <f t="shared" si="53"/>
        <v>27170.071099299999</v>
      </c>
      <c r="DO17" s="5">
        <f t="shared" si="54"/>
        <v>104127.18309929999</v>
      </c>
      <c r="DP17" s="5"/>
      <c r="DQ17" s="5">
        <f>I17*$DR$6</f>
        <v>543216.71199999994</v>
      </c>
      <c r="DR17" s="5">
        <f t="shared" si="55"/>
        <v>191785.22041429998</v>
      </c>
      <c r="DS17" s="5">
        <f t="shared" si="56"/>
        <v>735001.93241429992</v>
      </c>
      <c r="DT17" s="5"/>
      <c r="DU17" s="5">
        <f>I17*$DV$6</f>
        <v>392480.83199999999</v>
      </c>
      <c r="DV17" s="5">
        <f t="shared" si="57"/>
        <v>138567.20754479998</v>
      </c>
      <c r="DW17" s="5">
        <f t="shared" si="58"/>
        <v>531048.03954479995</v>
      </c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</row>
    <row r="18" spans="1:170" x14ac:dyDescent="0.2">
      <c r="A18" s="33">
        <v>42278</v>
      </c>
      <c r="D18" s="3">
        <v>316700</v>
      </c>
      <c r="F18" s="3">
        <v>1308607</v>
      </c>
      <c r="J18" s="3">
        <f t="shared" si="2"/>
        <v>1625307</v>
      </c>
      <c r="K18" s="3">
        <f t="shared" si="3"/>
        <v>1625307</v>
      </c>
      <c r="N18" s="5">
        <v>232927</v>
      </c>
      <c r="O18" s="5">
        <f t="shared" si="0"/>
        <v>232927</v>
      </c>
      <c r="Q18" s="5"/>
      <c r="R18" s="3">
        <f t="shared" si="4"/>
        <v>1392379.5404396998</v>
      </c>
      <c r="S18" s="5">
        <f t="shared" si="6"/>
        <v>1392379.5404396998</v>
      </c>
      <c r="U18" s="5"/>
      <c r="V18" s="5">
        <f t="shared" si="7"/>
        <v>27599.338166999998</v>
      </c>
      <c r="W18" s="5">
        <f t="shared" si="8"/>
        <v>27599.338166999998</v>
      </c>
      <c r="Z18" s="5">
        <f t="shared" si="9"/>
        <v>6573.3916307999998</v>
      </c>
      <c r="AA18" s="5">
        <f t="shared" si="10"/>
        <v>6573.3916307999998</v>
      </c>
      <c r="AD18" s="5">
        <f t="shared" si="11"/>
        <v>1619.1308334</v>
      </c>
      <c r="AE18" s="5">
        <f t="shared" si="12"/>
        <v>1619.1308334</v>
      </c>
      <c r="AH18" s="5">
        <f t="shared" si="13"/>
        <v>59.161174799999998</v>
      </c>
      <c r="AI18" s="5">
        <f t="shared" si="14"/>
        <v>59.161174799999998</v>
      </c>
      <c r="AK18" s="5"/>
      <c r="AL18" s="5">
        <f t="shared" si="15"/>
        <v>6.5012279999999993</v>
      </c>
      <c r="AM18" s="5">
        <f t="shared" si="16"/>
        <v>6.5012279999999993</v>
      </c>
      <c r="AO18" s="5"/>
      <c r="AP18" s="5">
        <f t="shared" si="17"/>
        <v>84013.094014200004</v>
      </c>
      <c r="AQ18" s="5">
        <f t="shared" si="18"/>
        <v>84013.094014200004</v>
      </c>
      <c r="AR18" s="5"/>
      <c r="AS18" s="5"/>
      <c r="AT18" s="5">
        <f t="shared" si="19"/>
        <v>1009.315647</v>
      </c>
      <c r="AU18" s="5">
        <f t="shared" si="20"/>
        <v>1009.315647</v>
      </c>
      <c r="AV18" s="5"/>
      <c r="AW18" s="5"/>
      <c r="AX18" s="5">
        <f t="shared" si="21"/>
        <v>1177.8599829</v>
      </c>
      <c r="AY18" s="5">
        <f t="shared" si="22"/>
        <v>1177.8599829</v>
      </c>
      <c r="AZ18" s="5"/>
      <c r="BA18" s="5"/>
      <c r="BB18" s="5">
        <f t="shared" si="23"/>
        <v>6.0136359000000006</v>
      </c>
      <c r="BC18" s="5">
        <f t="shared" si="1"/>
        <v>6.0136359000000006</v>
      </c>
      <c r="BD18" s="5"/>
      <c r="BE18" s="5"/>
      <c r="BF18" s="5">
        <f t="shared" si="24"/>
        <v>6235.4903055000004</v>
      </c>
      <c r="BG18" s="5">
        <f t="shared" si="25"/>
        <v>6235.4903055000004</v>
      </c>
      <c r="BH18" s="5"/>
      <c r="BI18" s="5"/>
      <c r="BJ18" s="5">
        <f t="shared" si="26"/>
        <v>3558.9347379000001</v>
      </c>
      <c r="BK18" s="5">
        <f t="shared" si="27"/>
        <v>3558.9347379000001</v>
      </c>
      <c r="BL18" s="5"/>
      <c r="BM18" s="5"/>
      <c r="BN18" s="5">
        <f t="shared" si="28"/>
        <v>39347.219693700004</v>
      </c>
      <c r="BO18" s="5">
        <f t="shared" si="29"/>
        <v>39347.219693700004</v>
      </c>
      <c r="BP18" s="5"/>
      <c r="BQ18" s="5"/>
      <c r="BR18" s="5">
        <f t="shared" si="30"/>
        <v>288.49199249999998</v>
      </c>
      <c r="BS18" s="5">
        <f t="shared" si="31"/>
        <v>288.49199249999998</v>
      </c>
      <c r="BT18" s="5"/>
      <c r="BU18" s="5"/>
      <c r="BV18" s="5">
        <f t="shared" si="32"/>
        <v>10315.823529000001</v>
      </c>
      <c r="BW18" s="5">
        <f t="shared" si="33"/>
        <v>10315.823529000001</v>
      </c>
      <c r="BX18" s="5"/>
      <c r="BY18" s="5"/>
      <c r="BZ18" s="5">
        <f t="shared" si="34"/>
        <v>24298.014588599999</v>
      </c>
      <c r="CA18" s="5">
        <f t="shared" si="5"/>
        <v>24298.014588599999</v>
      </c>
      <c r="CB18" s="5"/>
      <c r="CC18" s="5"/>
      <c r="CD18" s="5">
        <f t="shared" si="35"/>
        <v>9511.1340333000007</v>
      </c>
      <c r="CE18" s="5">
        <f t="shared" si="36"/>
        <v>9511.1340333000007</v>
      </c>
      <c r="CF18" s="5"/>
      <c r="CG18" s="5"/>
      <c r="CH18" s="5">
        <f t="shared" si="37"/>
        <v>11782.1755044</v>
      </c>
      <c r="CI18" s="5">
        <f t="shared" si="38"/>
        <v>11782.1755044</v>
      </c>
      <c r="CJ18" s="5"/>
      <c r="CK18" s="5"/>
      <c r="CL18" s="5">
        <f t="shared" si="39"/>
        <v>1362.8199195000002</v>
      </c>
      <c r="CM18" s="5">
        <f t="shared" si="40"/>
        <v>1362.8199195000002</v>
      </c>
      <c r="CN18" s="5"/>
      <c r="CO18" s="5"/>
      <c r="CP18" s="5">
        <f t="shared" si="41"/>
        <v>144062.0114976</v>
      </c>
      <c r="CQ18" s="5">
        <f t="shared" si="42"/>
        <v>144062.0114976</v>
      </c>
      <c r="CR18" s="5"/>
      <c r="CS18" s="5"/>
      <c r="CT18" s="5">
        <f t="shared" si="43"/>
        <v>137146.9803354</v>
      </c>
      <c r="CU18" s="5">
        <f t="shared" si="44"/>
        <v>137146.9803354</v>
      </c>
      <c r="CV18" s="5"/>
      <c r="CW18" s="5"/>
      <c r="CX18" s="5">
        <f t="shared" si="45"/>
        <v>3251.5891842000001</v>
      </c>
      <c r="CY18" s="5">
        <f t="shared" si="46"/>
        <v>3251.5891842000001</v>
      </c>
      <c r="CZ18" s="5"/>
      <c r="DA18" s="5"/>
      <c r="DB18" s="5">
        <f t="shared" si="47"/>
        <v>232965.00415199998</v>
      </c>
      <c r="DC18" s="5">
        <f t="shared" si="48"/>
        <v>232965.00415199998</v>
      </c>
      <c r="DD18" s="5"/>
      <c r="DE18" s="5"/>
      <c r="DF18" s="5">
        <f t="shared" si="49"/>
        <v>299573.17309530004</v>
      </c>
      <c r="DG18" s="5">
        <f t="shared" si="50"/>
        <v>299573.17309530004</v>
      </c>
      <c r="DH18" s="5"/>
      <c r="DI18" s="5"/>
      <c r="DJ18" s="5">
        <f t="shared" si="51"/>
        <v>9347.4656183999996</v>
      </c>
      <c r="DK18" s="5">
        <f t="shared" si="52"/>
        <v>9347.4656183999996</v>
      </c>
      <c r="DL18" s="5"/>
      <c r="DM18" s="5"/>
      <c r="DN18" s="5">
        <f t="shared" si="53"/>
        <v>25630.928859299998</v>
      </c>
      <c r="DO18" s="5">
        <f t="shared" si="54"/>
        <v>25630.928859299998</v>
      </c>
      <c r="DP18" s="5"/>
      <c r="DQ18" s="5"/>
      <c r="DR18" s="5">
        <f t="shared" si="55"/>
        <v>180920.88617429999</v>
      </c>
      <c r="DS18" s="5">
        <f t="shared" si="56"/>
        <v>180920.88617429999</v>
      </c>
      <c r="DT18" s="5"/>
      <c r="DU18" s="5"/>
      <c r="DV18" s="5">
        <f t="shared" si="57"/>
        <v>130717.59090479999</v>
      </c>
      <c r="DW18" s="5">
        <f t="shared" si="58"/>
        <v>130717.59090479999</v>
      </c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</row>
    <row r="19" spans="1:170" x14ac:dyDescent="0.2">
      <c r="A19" s="33">
        <v>42461</v>
      </c>
      <c r="C19" s="3">
        <v>5075000</v>
      </c>
      <c r="D19" s="3">
        <v>316700</v>
      </c>
      <c r="F19" s="3">
        <v>1308607</v>
      </c>
      <c r="I19" s="3">
        <f t="shared" si="59"/>
        <v>5075000</v>
      </c>
      <c r="J19" s="3">
        <f t="shared" si="2"/>
        <v>1625307</v>
      </c>
      <c r="K19" s="3">
        <f t="shared" si="3"/>
        <v>6700307</v>
      </c>
      <c r="M19" s="5">
        <v>727313</v>
      </c>
      <c r="N19" s="5">
        <v>232927</v>
      </c>
      <c r="O19" s="5">
        <f t="shared" si="0"/>
        <v>960240</v>
      </c>
      <c r="Q19" s="5">
        <f>U19+Y19+AC19+AK19+AO19+AS19+BE19+BI19+BM19+BU19+CC19+CG19+CK19+CO19+CS19+CW19+DA19+DE19+DI19+DM19+DQ19+DU19+DY19+AG19+AW19+BQ19+BY19+BA19</f>
        <v>4347687.0325000007</v>
      </c>
      <c r="R19" s="3">
        <f t="shared" si="4"/>
        <v>1392379.5404396998</v>
      </c>
      <c r="S19" s="5">
        <f t="shared" si="6"/>
        <v>5740066.5729397004</v>
      </c>
      <c r="U19" s="5">
        <f>I19*$V$6</f>
        <v>86178.574999999997</v>
      </c>
      <c r="V19" s="5">
        <f t="shared" si="7"/>
        <v>27599.338166999998</v>
      </c>
      <c r="W19" s="5">
        <f t="shared" si="8"/>
        <v>113777.91316699999</v>
      </c>
      <c r="Y19" s="5">
        <f>I19*$Z$6</f>
        <v>20525.330000000002</v>
      </c>
      <c r="Z19" s="5">
        <f t="shared" si="9"/>
        <v>6573.3916307999998</v>
      </c>
      <c r="AA19" s="5">
        <f t="shared" si="10"/>
        <v>27098.721630800002</v>
      </c>
      <c r="AC19" s="5">
        <f>I19*$AD$6</f>
        <v>5055.7150000000001</v>
      </c>
      <c r="AD19" s="5">
        <f t="shared" si="11"/>
        <v>1619.1308334</v>
      </c>
      <c r="AE19" s="5">
        <f t="shared" si="12"/>
        <v>6674.8458334000006</v>
      </c>
      <c r="AG19" s="5">
        <f>I19*$AH$6</f>
        <v>184.73</v>
      </c>
      <c r="AH19" s="5">
        <f t="shared" si="13"/>
        <v>59.161174799999998</v>
      </c>
      <c r="AI19" s="5">
        <f t="shared" si="14"/>
        <v>243.89117479999999</v>
      </c>
      <c r="AK19" s="5">
        <f>I19*$AL$6</f>
        <v>20.3</v>
      </c>
      <c r="AL19" s="5">
        <f t="shared" si="15"/>
        <v>6.5012279999999993</v>
      </c>
      <c r="AM19" s="5">
        <f t="shared" si="16"/>
        <v>26.801228000000002</v>
      </c>
      <c r="AO19" s="5">
        <f>I19*$AP$6</f>
        <v>262329.79500000004</v>
      </c>
      <c r="AP19" s="5">
        <f t="shared" si="17"/>
        <v>84013.094014200004</v>
      </c>
      <c r="AQ19" s="5">
        <f t="shared" si="18"/>
        <v>346342.88901420007</v>
      </c>
      <c r="AR19" s="5"/>
      <c r="AS19" s="5">
        <f>I19*$AT$6</f>
        <v>3151.5750000000003</v>
      </c>
      <c r="AT19" s="5">
        <f t="shared" si="19"/>
        <v>1009.315647</v>
      </c>
      <c r="AU19" s="5">
        <f t="shared" si="20"/>
        <v>4160.8906470000002</v>
      </c>
      <c r="AV19" s="5"/>
      <c r="AW19" s="5">
        <f>I19*$AX$6</f>
        <v>3677.8525</v>
      </c>
      <c r="AX19" s="5">
        <f t="shared" si="21"/>
        <v>1177.8599829</v>
      </c>
      <c r="AY19" s="5">
        <f t="shared" si="22"/>
        <v>4855.7124829000004</v>
      </c>
      <c r="AZ19" s="5"/>
      <c r="BA19" s="5">
        <f>I19*$BB$6</f>
        <v>18.7775</v>
      </c>
      <c r="BB19" s="5">
        <f t="shared" si="23"/>
        <v>6.0136359000000006</v>
      </c>
      <c r="BC19" s="5">
        <f t="shared" si="1"/>
        <v>24.7911359</v>
      </c>
      <c r="BD19" s="5"/>
      <c r="BE19" s="5">
        <f>I19*$BF$6</f>
        <v>19470.237499999999</v>
      </c>
      <c r="BF19" s="5">
        <f t="shared" si="24"/>
        <v>6235.4903055000004</v>
      </c>
      <c r="BG19" s="5">
        <f t="shared" si="25"/>
        <v>25705.727805499999</v>
      </c>
      <c r="BH19" s="5"/>
      <c r="BI19" s="5">
        <f>I19*$BJ$6</f>
        <v>11112.727500000001</v>
      </c>
      <c r="BJ19" s="5">
        <f t="shared" si="26"/>
        <v>3558.9347379000001</v>
      </c>
      <c r="BK19" s="5">
        <f t="shared" si="27"/>
        <v>14671.6622379</v>
      </c>
      <c r="BL19" s="5"/>
      <c r="BM19" s="5">
        <f>I19*$BN$6</f>
        <v>122861.18250000001</v>
      </c>
      <c r="BN19" s="5">
        <f t="shared" si="28"/>
        <v>39347.219693700004</v>
      </c>
      <c r="BO19" s="5">
        <f t="shared" si="29"/>
        <v>162208.40219370002</v>
      </c>
      <c r="BP19" s="5"/>
      <c r="BQ19" s="5">
        <f>I19*$BR$6</f>
        <v>900.8125</v>
      </c>
      <c r="BR19" s="5">
        <f t="shared" si="30"/>
        <v>288.49199249999998</v>
      </c>
      <c r="BS19" s="5">
        <f t="shared" si="31"/>
        <v>1189.3044924999999</v>
      </c>
      <c r="BT19" s="5"/>
      <c r="BU19" s="5">
        <f>I19*$BV$6</f>
        <v>32211.025000000001</v>
      </c>
      <c r="BV19" s="5">
        <f t="shared" si="32"/>
        <v>10315.823529000001</v>
      </c>
      <c r="BW19" s="5">
        <f t="shared" si="33"/>
        <v>42526.848529000003</v>
      </c>
      <c r="BX19" s="5"/>
      <c r="BY19" s="5">
        <f>I19*$BZ$6</f>
        <v>75870.235000000001</v>
      </c>
      <c r="BZ19" s="5">
        <f t="shared" si="34"/>
        <v>24298.014588599999</v>
      </c>
      <c r="CA19" s="5">
        <f t="shared" si="5"/>
        <v>100168.2495886</v>
      </c>
      <c r="CB19" s="5"/>
      <c r="CC19" s="5">
        <f>I19*$CE$6</f>
        <v>29698.392500000002</v>
      </c>
      <c r="CD19" s="5">
        <f t="shared" si="35"/>
        <v>9511.1340333000007</v>
      </c>
      <c r="CE19" s="5">
        <f t="shared" si="36"/>
        <v>39209.526533299999</v>
      </c>
      <c r="CF19" s="5"/>
      <c r="CG19" s="5">
        <f>I19*$CH$6</f>
        <v>36789.69</v>
      </c>
      <c r="CH19" s="5">
        <f t="shared" si="37"/>
        <v>11782.1755044</v>
      </c>
      <c r="CI19" s="5">
        <f t="shared" si="38"/>
        <v>48571.865504400004</v>
      </c>
      <c r="CJ19" s="5"/>
      <c r="CK19" s="5">
        <f>I19*$CL$6</f>
        <v>4255.3874999999998</v>
      </c>
      <c r="CL19" s="5">
        <f t="shared" si="39"/>
        <v>1362.8199195000002</v>
      </c>
      <c r="CM19" s="5">
        <f t="shared" si="40"/>
        <v>5618.2074195000005</v>
      </c>
      <c r="CN19" s="5"/>
      <c r="CO19" s="5">
        <f>I19*$CP$6</f>
        <v>449831.76</v>
      </c>
      <c r="CP19" s="5">
        <f t="shared" si="41"/>
        <v>144062.0114976</v>
      </c>
      <c r="CQ19" s="5">
        <f t="shared" si="42"/>
        <v>593893.77149760001</v>
      </c>
      <c r="CR19" s="5"/>
      <c r="CS19" s="5">
        <f>I19*$CT$6</f>
        <v>428239.66500000004</v>
      </c>
      <c r="CT19" s="5">
        <f t="shared" si="43"/>
        <v>137146.9803354</v>
      </c>
      <c r="CU19" s="5">
        <f t="shared" si="44"/>
        <v>565386.64533540001</v>
      </c>
      <c r="CV19" s="5"/>
      <c r="CW19" s="5">
        <f>I19*$CX$6</f>
        <v>10153.045</v>
      </c>
      <c r="CX19" s="5">
        <f t="shared" si="45"/>
        <v>3251.5891842000001</v>
      </c>
      <c r="CY19" s="5">
        <f t="shared" si="46"/>
        <v>13404.6341842</v>
      </c>
      <c r="CZ19" s="5"/>
      <c r="DA19" s="5">
        <f>I19*$DB$6</f>
        <v>727430.2</v>
      </c>
      <c r="DB19" s="5">
        <f t="shared" si="47"/>
        <v>232965.00415199998</v>
      </c>
      <c r="DC19" s="5">
        <f t="shared" si="48"/>
        <v>960395.2041519999</v>
      </c>
      <c r="DD19" s="5"/>
      <c r="DE19" s="5">
        <f>I19*$DF$6</f>
        <v>935413.34250000003</v>
      </c>
      <c r="DF19" s="5">
        <f t="shared" si="49"/>
        <v>299573.17309530004</v>
      </c>
      <c r="DG19" s="5">
        <f t="shared" si="50"/>
        <v>1234986.5155953001</v>
      </c>
      <c r="DH19" s="5"/>
      <c r="DI19" s="5">
        <f>I19*$DJ$6</f>
        <v>29187.34</v>
      </c>
      <c r="DJ19" s="5">
        <f t="shared" si="51"/>
        <v>9347.4656183999996</v>
      </c>
      <c r="DK19" s="5">
        <f t="shared" si="52"/>
        <v>38534.805618400002</v>
      </c>
      <c r="DL19" s="5"/>
      <c r="DM19" s="5">
        <f>I19*$DN$6</f>
        <v>80032.242499999993</v>
      </c>
      <c r="DN19" s="5">
        <f t="shared" si="53"/>
        <v>25630.928859299998</v>
      </c>
      <c r="DO19" s="5">
        <f t="shared" si="54"/>
        <v>105663.17135929999</v>
      </c>
      <c r="DP19" s="5"/>
      <c r="DQ19" s="5">
        <f>I19*$DR$6</f>
        <v>564923.11749999993</v>
      </c>
      <c r="DR19" s="5">
        <f t="shared" si="55"/>
        <v>180920.88617429999</v>
      </c>
      <c r="DS19" s="5">
        <f t="shared" si="56"/>
        <v>745844.00367429992</v>
      </c>
      <c r="DT19" s="5"/>
      <c r="DU19" s="5">
        <f>I19*$DV$6</f>
        <v>408163.98</v>
      </c>
      <c r="DV19" s="5">
        <f t="shared" si="57"/>
        <v>130717.59090479999</v>
      </c>
      <c r="DW19" s="5">
        <f t="shared" si="58"/>
        <v>538881.57090479997</v>
      </c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</row>
    <row r="20" spans="1:170" x14ac:dyDescent="0.2">
      <c r="A20" s="33">
        <v>42644</v>
      </c>
      <c r="D20" s="3">
        <v>215200</v>
      </c>
      <c r="F20" s="3">
        <v>1308607</v>
      </c>
      <c r="J20" s="3">
        <f t="shared" si="2"/>
        <v>1523807</v>
      </c>
      <c r="K20" s="3">
        <f t="shared" si="3"/>
        <v>1523807</v>
      </c>
      <c r="N20" s="5">
        <v>218381</v>
      </c>
      <c r="O20" s="5">
        <f t="shared" si="0"/>
        <v>218381</v>
      </c>
      <c r="Q20" s="5"/>
      <c r="R20" s="3">
        <f t="shared" si="4"/>
        <v>1305425.7997897002</v>
      </c>
      <c r="S20" s="5">
        <f t="shared" si="6"/>
        <v>1305425.7997897002</v>
      </c>
      <c r="U20" s="5"/>
      <c r="V20" s="5">
        <f t="shared" si="7"/>
        <v>25875.766667</v>
      </c>
      <c r="W20" s="5">
        <f t="shared" si="8"/>
        <v>25875.766667</v>
      </c>
      <c r="Z20" s="5">
        <f t="shared" si="9"/>
        <v>6162.8850308000001</v>
      </c>
      <c r="AA20" s="5">
        <f t="shared" si="10"/>
        <v>6162.8850308000001</v>
      </c>
      <c r="AD20" s="5">
        <f t="shared" si="11"/>
        <v>1518.0165334000001</v>
      </c>
      <c r="AE20" s="5">
        <f t="shared" si="12"/>
        <v>1518.0165334000001</v>
      </c>
      <c r="AH20" s="5">
        <f t="shared" si="13"/>
        <v>55.466574799999997</v>
      </c>
      <c r="AI20" s="5">
        <f t="shared" si="14"/>
        <v>55.466574799999997</v>
      </c>
      <c r="AK20" s="5"/>
      <c r="AL20" s="5">
        <f t="shared" si="15"/>
        <v>6.0952279999999996</v>
      </c>
      <c r="AM20" s="5">
        <f t="shared" si="16"/>
        <v>6.0952279999999996</v>
      </c>
      <c r="AO20" s="5"/>
      <c r="AP20" s="5">
        <f t="shared" si="17"/>
        <v>78766.498114200003</v>
      </c>
      <c r="AQ20" s="5">
        <f t="shared" si="18"/>
        <v>78766.498114200003</v>
      </c>
      <c r="AR20" s="5"/>
      <c r="AS20" s="5"/>
      <c r="AT20" s="5">
        <f t="shared" si="19"/>
        <v>946.28414700000008</v>
      </c>
      <c r="AU20" s="5">
        <f t="shared" si="20"/>
        <v>946.28414700000008</v>
      </c>
      <c r="AV20" s="5"/>
      <c r="AW20" s="5"/>
      <c r="AX20" s="5">
        <f t="shared" si="21"/>
        <v>1104.3029329000001</v>
      </c>
      <c r="AY20" s="5">
        <f t="shared" si="22"/>
        <v>1104.3029329000001</v>
      </c>
      <c r="AZ20" s="5"/>
      <c r="BA20" s="5"/>
      <c r="BB20" s="5">
        <f t="shared" si="23"/>
        <v>5.6380859000000001</v>
      </c>
      <c r="BC20" s="5">
        <f t="shared" si="1"/>
        <v>5.6380859000000001</v>
      </c>
      <c r="BD20" s="5"/>
      <c r="BE20" s="5"/>
      <c r="BF20" s="5">
        <f t="shared" si="24"/>
        <v>5846.0855554999998</v>
      </c>
      <c r="BG20" s="5">
        <f t="shared" si="25"/>
        <v>5846.0855554999998</v>
      </c>
      <c r="BH20" s="5"/>
      <c r="BI20" s="5"/>
      <c r="BJ20" s="5">
        <f t="shared" si="26"/>
        <v>3336.6801879000004</v>
      </c>
      <c r="BK20" s="5">
        <f t="shared" si="27"/>
        <v>3336.6801879000004</v>
      </c>
      <c r="BL20" s="5"/>
      <c r="BM20" s="5"/>
      <c r="BN20" s="5">
        <f t="shared" si="28"/>
        <v>36889.996043700005</v>
      </c>
      <c r="BO20" s="5">
        <f t="shared" si="29"/>
        <v>36889.996043700005</v>
      </c>
      <c r="BP20" s="5"/>
      <c r="BQ20" s="5"/>
      <c r="BR20" s="5">
        <f t="shared" si="30"/>
        <v>270.47574250000002</v>
      </c>
      <c r="BS20" s="5">
        <f t="shared" si="31"/>
        <v>270.47574250000002</v>
      </c>
      <c r="BT20" s="5"/>
      <c r="BU20" s="5"/>
      <c r="BV20" s="5">
        <f t="shared" si="32"/>
        <v>9671.6030289999999</v>
      </c>
      <c r="BW20" s="5">
        <f t="shared" si="33"/>
        <v>9671.6030289999999</v>
      </c>
      <c r="BX20" s="5"/>
      <c r="BY20" s="5"/>
      <c r="BZ20" s="5">
        <f t="shared" si="34"/>
        <v>22780.6098886</v>
      </c>
      <c r="CA20" s="5">
        <f t="shared" si="5"/>
        <v>22780.6098886</v>
      </c>
      <c r="CB20" s="5"/>
      <c r="CC20" s="5"/>
      <c r="CD20" s="5">
        <f t="shared" si="35"/>
        <v>8917.1661832999998</v>
      </c>
      <c r="CE20" s="5">
        <f t="shared" si="36"/>
        <v>8917.1661832999998</v>
      </c>
      <c r="CF20" s="5"/>
      <c r="CG20" s="5"/>
      <c r="CH20" s="5">
        <f t="shared" si="37"/>
        <v>11046.381704400001</v>
      </c>
      <c r="CI20" s="5">
        <f t="shared" si="38"/>
        <v>11046.381704400001</v>
      </c>
      <c r="CJ20" s="5"/>
      <c r="CK20" s="5"/>
      <c r="CL20" s="5">
        <f t="shared" si="39"/>
        <v>1277.7121695000001</v>
      </c>
      <c r="CM20" s="5">
        <f t="shared" si="40"/>
        <v>1277.7121695000001</v>
      </c>
      <c r="CN20" s="5"/>
      <c r="CO20" s="5"/>
      <c r="CP20" s="5">
        <f t="shared" si="41"/>
        <v>135065.37629760001</v>
      </c>
      <c r="CQ20" s="5">
        <f t="shared" si="42"/>
        <v>135065.37629760001</v>
      </c>
      <c r="CR20" s="5"/>
      <c r="CS20" s="5"/>
      <c r="CT20" s="5">
        <f t="shared" si="43"/>
        <v>128582.18703540001</v>
      </c>
      <c r="CU20" s="5">
        <f t="shared" si="44"/>
        <v>128582.18703540001</v>
      </c>
      <c r="CV20" s="5"/>
      <c r="CW20" s="5"/>
      <c r="CX20" s="5">
        <f t="shared" si="45"/>
        <v>3048.5282842000001</v>
      </c>
      <c r="CY20" s="5">
        <f t="shared" si="46"/>
        <v>3048.5282842000001</v>
      </c>
      <c r="CZ20" s="5"/>
      <c r="DA20" s="5"/>
      <c r="DB20" s="5">
        <f t="shared" si="47"/>
        <v>218416.40015199999</v>
      </c>
      <c r="DC20" s="5">
        <f t="shared" si="48"/>
        <v>218416.40015199999</v>
      </c>
      <c r="DD20" s="5"/>
      <c r="DE20" s="5"/>
      <c r="DF20" s="5">
        <f t="shared" si="49"/>
        <v>280864.90624530002</v>
      </c>
      <c r="DG20" s="5">
        <f t="shared" si="50"/>
        <v>280864.90624530002</v>
      </c>
      <c r="DH20" s="5"/>
      <c r="DI20" s="5"/>
      <c r="DJ20" s="5">
        <f t="shared" si="51"/>
        <v>8763.7188183999988</v>
      </c>
      <c r="DK20" s="5">
        <f t="shared" si="52"/>
        <v>8763.7188183999988</v>
      </c>
      <c r="DL20" s="5"/>
      <c r="DM20" s="5"/>
      <c r="DN20" s="5">
        <f t="shared" si="53"/>
        <v>24030.284009300001</v>
      </c>
      <c r="DO20" s="5">
        <f t="shared" si="54"/>
        <v>24030.284009300001</v>
      </c>
      <c r="DP20" s="5"/>
      <c r="DQ20" s="5"/>
      <c r="DR20" s="5">
        <f t="shared" si="55"/>
        <v>169622.4238243</v>
      </c>
      <c r="DS20" s="5">
        <f t="shared" si="56"/>
        <v>169622.4238243</v>
      </c>
      <c r="DT20" s="5"/>
      <c r="DU20" s="5"/>
      <c r="DV20" s="5">
        <f t="shared" si="57"/>
        <v>122554.31130479999</v>
      </c>
      <c r="DW20" s="5">
        <f t="shared" si="58"/>
        <v>122554.31130479999</v>
      </c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</row>
    <row r="21" spans="1:170" x14ac:dyDescent="0.2">
      <c r="A21" s="33">
        <v>42826</v>
      </c>
      <c r="C21" s="3">
        <v>5275000</v>
      </c>
      <c r="D21" s="3">
        <v>215200</v>
      </c>
      <c r="F21" s="3">
        <v>1308607</v>
      </c>
      <c r="I21" s="3">
        <f t="shared" si="59"/>
        <v>5275000</v>
      </c>
      <c r="J21" s="3">
        <f t="shared" si="2"/>
        <v>1523807</v>
      </c>
      <c r="K21" s="3">
        <f t="shared" si="3"/>
        <v>6798807</v>
      </c>
      <c r="M21" s="5">
        <v>755976</v>
      </c>
      <c r="N21" s="5">
        <v>218381</v>
      </c>
      <c r="O21" s="5">
        <f t="shared" si="0"/>
        <v>974357</v>
      </c>
      <c r="Q21" s="5">
        <f>U21+Y21+AC21+AK21+AO21+AS21+BE21+BI21+BM21+BU21+CC21+CG21+CK21+CO21+CS21+CW21+DA21+DE21+DI21+DM21+DQ21+DU21+DY21+AG21+AW21+BQ21+BY21+BA21</f>
        <v>4519024.4525000006</v>
      </c>
      <c r="R21" s="3">
        <f t="shared" si="4"/>
        <v>1305425.7997897002</v>
      </c>
      <c r="S21" s="5">
        <f t="shared" si="6"/>
        <v>5824450.2522897013</v>
      </c>
      <c r="U21" s="5">
        <f>I21*$V$6</f>
        <v>89574.774999999994</v>
      </c>
      <c r="V21" s="5">
        <f t="shared" si="7"/>
        <v>25875.766667</v>
      </c>
      <c r="W21" s="5">
        <f t="shared" si="8"/>
        <v>115450.541667</v>
      </c>
      <c r="Y21" s="5">
        <f>I21*$Z$6</f>
        <v>21334.21</v>
      </c>
      <c r="Z21" s="5">
        <f t="shared" si="9"/>
        <v>6162.8850308000001</v>
      </c>
      <c r="AA21" s="5">
        <f t="shared" si="10"/>
        <v>27497.095030799999</v>
      </c>
      <c r="AC21" s="5">
        <f>I21*$AD$6</f>
        <v>5254.9549999999999</v>
      </c>
      <c r="AD21" s="5">
        <f t="shared" si="11"/>
        <v>1518.0165334000001</v>
      </c>
      <c r="AE21" s="5">
        <f t="shared" si="12"/>
        <v>6772.9715334000002</v>
      </c>
      <c r="AG21" s="5">
        <f>I21*$AH$6</f>
        <v>192.01</v>
      </c>
      <c r="AH21" s="5">
        <f t="shared" si="13"/>
        <v>55.466574799999997</v>
      </c>
      <c r="AI21" s="5">
        <f t="shared" si="14"/>
        <v>247.47657479999998</v>
      </c>
      <c r="AK21" s="5">
        <f>I21*$AL$6</f>
        <v>21.099999999999998</v>
      </c>
      <c r="AL21" s="5">
        <f t="shared" si="15"/>
        <v>6.0952279999999996</v>
      </c>
      <c r="AM21" s="5">
        <f t="shared" si="16"/>
        <v>27.195227999999997</v>
      </c>
      <c r="AO21" s="5">
        <f>I21*$AP$6</f>
        <v>272667.91500000004</v>
      </c>
      <c r="AP21" s="5">
        <f t="shared" si="17"/>
        <v>78766.498114200003</v>
      </c>
      <c r="AQ21" s="5">
        <f t="shared" si="18"/>
        <v>351434.41311420006</v>
      </c>
      <c r="AR21" s="5"/>
      <c r="AS21" s="5">
        <f>I21*$AT$6</f>
        <v>3275.7750000000001</v>
      </c>
      <c r="AT21" s="5">
        <f t="shared" si="19"/>
        <v>946.28414700000008</v>
      </c>
      <c r="AU21" s="5">
        <f t="shared" si="20"/>
        <v>4222.0591469999999</v>
      </c>
      <c r="AV21" s="5"/>
      <c r="AW21" s="5">
        <f>I21*$AX$6</f>
        <v>3822.7925</v>
      </c>
      <c r="AX21" s="5">
        <f t="shared" si="21"/>
        <v>1104.3029329000001</v>
      </c>
      <c r="AY21" s="5">
        <f t="shared" si="22"/>
        <v>4927.0954328999997</v>
      </c>
      <c r="AZ21" s="5"/>
      <c r="BA21" s="5">
        <f>I21*$BB$6</f>
        <v>19.517500000000002</v>
      </c>
      <c r="BB21" s="5">
        <f t="shared" si="23"/>
        <v>5.6380859000000001</v>
      </c>
      <c r="BC21" s="5">
        <f t="shared" si="1"/>
        <v>25.155585900000002</v>
      </c>
      <c r="BD21" s="5"/>
      <c r="BE21" s="5">
        <f>I21*$BF$6</f>
        <v>20237.537499999999</v>
      </c>
      <c r="BF21" s="5">
        <f t="shared" si="24"/>
        <v>5846.0855554999998</v>
      </c>
      <c r="BG21" s="5">
        <f t="shared" si="25"/>
        <v>26083.6230555</v>
      </c>
      <c r="BH21" s="5"/>
      <c r="BI21" s="5">
        <f>I21*$BJ$6</f>
        <v>11550.667500000001</v>
      </c>
      <c r="BJ21" s="5">
        <f t="shared" si="26"/>
        <v>3336.6801879000004</v>
      </c>
      <c r="BK21" s="5">
        <f t="shared" si="27"/>
        <v>14887.347687900001</v>
      </c>
      <c r="BL21" s="5"/>
      <c r="BM21" s="5">
        <f>I21*$BN$6</f>
        <v>127703.0025</v>
      </c>
      <c r="BN21" s="5">
        <f t="shared" si="28"/>
        <v>36889.996043700005</v>
      </c>
      <c r="BO21" s="5">
        <f t="shared" si="29"/>
        <v>164592.9985437</v>
      </c>
      <c r="BP21" s="5"/>
      <c r="BQ21" s="5">
        <f>I21*$BR$6</f>
        <v>936.3125</v>
      </c>
      <c r="BR21" s="5">
        <f t="shared" si="30"/>
        <v>270.47574250000002</v>
      </c>
      <c r="BS21" s="5">
        <f t="shared" si="31"/>
        <v>1206.7882425</v>
      </c>
      <c r="BT21" s="5"/>
      <c r="BU21" s="5">
        <f>I21*$BV$6</f>
        <v>33480.425000000003</v>
      </c>
      <c r="BV21" s="5">
        <f t="shared" si="32"/>
        <v>9671.6030289999999</v>
      </c>
      <c r="BW21" s="5">
        <f t="shared" si="33"/>
        <v>43152.028029000001</v>
      </c>
      <c r="BX21" s="5"/>
      <c r="BY21" s="5">
        <f>I21*$BZ$6</f>
        <v>78860.194999999992</v>
      </c>
      <c r="BZ21" s="5">
        <f t="shared" si="34"/>
        <v>22780.6098886</v>
      </c>
      <c r="CA21" s="5">
        <f t="shared" si="5"/>
        <v>101640.80488859999</v>
      </c>
      <c r="CB21" s="5"/>
      <c r="CC21" s="5">
        <f>I21*$CE$6</f>
        <v>30868.772499999999</v>
      </c>
      <c r="CD21" s="5">
        <f t="shared" si="35"/>
        <v>8917.1661832999998</v>
      </c>
      <c r="CE21" s="5">
        <f t="shared" si="36"/>
        <v>39785.938683300003</v>
      </c>
      <c r="CF21" s="5"/>
      <c r="CG21" s="5">
        <f>I21*$CH$6</f>
        <v>38239.53</v>
      </c>
      <c r="CH21" s="5">
        <f t="shared" si="37"/>
        <v>11046.381704400001</v>
      </c>
      <c r="CI21" s="5">
        <f t="shared" si="38"/>
        <v>49285.911704400001</v>
      </c>
      <c r="CJ21" s="5"/>
      <c r="CK21" s="5">
        <f>I21*$CL$6</f>
        <v>4423.0875000000005</v>
      </c>
      <c r="CL21" s="5">
        <f t="shared" si="39"/>
        <v>1277.7121695000001</v>
      </c>
      <c r="CM21" s="5">
        <f t="shared" si="40"/>
        <v>5700.7996695000002</v>
      </c>
      <c r="CN21" s="5"/>
      <c r="CO21" s="5">
        <f>I21*$CP$6</f>
        <v>467559.12</v>
      </c>
      <c r="CP21" s="5">
        <f t="shared" si="41"/>
        <v>135065.37629760001</v>
      </c>
      <c r="CQ21" s="5">
        <f t="shared" si="42"/>
        <v>602624.49629759998</v>
      </c>
      <c r="CR21" s="5"/>
      <c r="CS21" s="5">
        <f>I21*$CT$6</f>
        <v>445116.10500000004</v>
      </c>
      <c r="CT21" s="5">
        <f t="shared" si="43"/>
        <v>128582.18703540001</v>
      </c>
      <c r="CU21" s="5">
        <f t="shared" si="44"/>
        <v>573698.29203540005</v>
      </c>
      <c r="CV21" s="5"/>
      <c r="CW21" s="5">
        <f>I21*$CX$6</f>
        <v>10553.164999999999</v>
      </c>
      <c r="CX21" s="5">
        <f t="shared" si="45"/>
        <v>3048.5282842000001</v>
      </c>
      <c r="CY21" s="5">
        <f t="shared" si="46"/>
        <v>13601.693284199999</v>
      </c>
      <c r="CZ21" s="5"/>
      <c r="DA21" s="5">
        <f>I21*$DB$6</f>
        <v>756097.39999999991</v>
      </c>
      <c r="DB21" s="5">
        <f t="shared" si="47"/>
        <v>218416.40015199999</v>
      </c>
      <c r="DC21" s="5">
        <f t="shared" si="48"/>
        <v>974513.80015199992</v>
      </c>
      <c r="DD21" s="5"/>
      <c r="DE21" s="5">
        <f>I21*$DF$6</f>
        <v>972276.92249999999</v>
      </c>
      <c r="DF21" s="5">
        <f t="shared" si="49"/>
        <v>280864.90624530002</v>
      </c>
      <c r="DG21" s="5">
        <f t="shared" si="50"/>
        <v>1253141.8287453</v>
      </c>
      <c r="DH21" s="5"/>
      <c r="DI21" s="5">
        <f>I21*$DJ$6</f>
        <v>30337.579999999998</v>
      </c>
      <c r="DJ21" s="5">
        <f t="shared" si="51"/>
        <v>8763.7188183999988</v>
      </c>
      <c r="DK21" s="5">
        <f t="shared" si="52"/>
        <v>39101.298818399999</v>
      </c>
      <c r="DL21" s="5"/>
      <c r="DM21" s="5">
        <f>I21*$DN$6</f>
        <v>83186.222500000003</v>
      </c>
      <c r="DN21" s="5">
        <f t="shared" si="53"/>
        <v>24030.284009300001</v>
      </c>
      <c r="DO21" s="5">
        <f t="shared" si="54"/>
        <v>107216.5065093</v>
      </c>
      <c r="DP21" s="5"/>
      <c r="DQ21" s="5">
        <f>I21*$DR$6</f>
        <v>587186.09749999992</v>
      </c>
      <c r="DR21" s="5">
        <f t="shared" si="55"/>
        <v>169622.4238243</v>
      </c>
      <c r="DS21" s="5">
        <f t="shared" si="56"/>
        <v>756808.52132429997</v>
      </c>
      <c r="DT21" s="5"/>
      <c r="DU21" s="5">
        <f>I21*$DV$6</f>
        <v>424249.25999999995</v>
      </c>
      <c r="DV21" s="5">
        <f t="shared" si="57"/>
        <v>122554.31130479999</v>
      </c>
      <c r="DW21" s="5">
        <f t="shared" si="58"/>
        <v>546803.57130479999</v>
      </c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</row>
    <row r="22" spans="1:170" x14ac:dyDescent="0.2">
      <c r="A22" s="33">
        <v>43009</v>
      </c>
      <c r="B22" s="35"/>
      <c r="D22" s="3">
        <v>109700</v>
      </c>
      <c r="F22" s="3">
        <v>1308607</v>
      </c>
      <c r="J22" s="3">
        <f t="shared" si="2"/>
        <v>1418307</v>
      </c>
      <c r="K22" s="3">
        <f t="shared" si="3"/>
        <v>1418307</v>
      </c>
      <c r="N22" s="5">
        <v>203262</v>
      </c>
      <c r="O22" s="5">
        <f t="shared" si="0"/>
        <v>203262</v>
      </c>
      <c r="Q22" s="5"/>
      <c r="R22" s="3">
        <f t="shared" si="4"/>
        <v>1215045.3107397004</v>
      </c>
      <c r="S22" s="5">
        <f t="shared" si="6"/>
        <v>1215045.3107397004</v>
      </c>
      <c r="U22" s="5"/>
      <c r="V22" s="5">
        <f t="shared" si="7"/>
        <v>24084.271166999999</v>
      </c>
      <c r="W22" s="5">
        <f t="shared" si="8"/>
        <v>24084.271166999999</v>
      </c>
      <c r="Z22" s="5">
        <f t="shared" si="9"/>
        <v>5736.2008308000004</v>
      </c>
      <c r="AA22" s="5">
        <f t="shared" si="10"/>
        <v>5736.2008308000004</v>
      </c>
      <c r="AD22" s="5">
        <f t="shared" si="11"/>
        <v>1412.9174334000002</v>
      </c>
      <c r="AE22" s="5">
        <f t="shared" si="12"/>
        <v>1412.9174334000002</v>
      </c>
      <c r="AH22" s="5">
        <f t="shared" si="13"/>
        <v>51.626374799999994</v>
      </c>
      <c r="AI22" s="5">
        <f t="shared" si="14"/>
        <v>51.626374799999994</v>
      </c>
      <c r="AK22" s="5"/>
      <c r="AL22" s="5">
        <f t="shared" si="15"/>
        <v>5.6732279999999999</v>
      </c>
      <c r="AM22" s="5">
        <f t="shared" si="16"/>
        <v>5.6732279999999999</v>
      </c>
      <c r="AO22" s="5"/>
      <c r="AP22" s="5">
        <f t="shared" si="17"/>
        <v>73313.139814200011</v>
      </c>
      <c r="AQ22" s="5">
        <f t="shared" si="18"/>
        <v>73313.139814200011</v>
      </c>
      <c r="AR22" s="5"/>
      <c r="AS22" s="5"/>
      <c r="AT22" s="5">
        <f t="shared" si="19"/>
        <v>880.76864699999999</v>
      </c>
      <c r="AU22" s="5">
        <f t="shared" si="20"/>
        <v>880.76864699999999</v>
      </c>
      <c r="AV22" s="5"/>
      <c r="AW22" s="5"/>
      <c r="AX22" s="5">
        <f t="shared" si="21"/>
        <v>1027.8470829</v>
      </c>
      <c r="AY22" s="5">
        <f t="shared" si="22"/>
        <v>1027.8470829</v>
      </c>
      <c r="AZ22" s="5"/>
      <c r="BA22" s="5"/>
      <c r="BB22" s="5">
        <f t="shared" si="23"/>
        <v>5.2477359000000003</v>
      </c>
      <c r="BC22" s="5">
        <f t="shared" si="1"/>
        <v>5.2477359000000003</v>
      </c>
      <c r="BD22" s="5"/>
      <c r="BE22" s="5"/>
      <c r="BF22" s="5">
        <f t="shared" si="24"/>
        <v>5441.3348054999997</v>
      </c>
      <c r="BG22" s="5">
        <f t="shared" si="25"/>
        <v>5441.3348054999997</v>
      </c>
      <c r="BH22" s="5"/>
      <c r="BI22" s="5"/>
      <c r="BJ22" s="5">
        <f t="shared" si="26"/>
        <v>3105.6668379000002</v>
      </c>
      <c r="BK22" s="5">
        <f t="shared" si="27"/>
        <v>3105.6668379000002</v>
      </c>
      <c r="BL22" s="5"/>
      <c r="BM22" s="5"/>
      <c r="BN22" s="5">
        <f t="shared" si="28"/>
        <v>34335.935993700004</v>
      </c>
      <c r="BO22" s="5">
        <f t="shared" si="29"/>
        <v>34335.935993700004</v>
      </c>
      <c r="BP22" s="5"/>
      <c r="BQ22" s="5"/>
      <c r="BR22" s="5">
        <f t="shared" si="30"/>
        <v>251.7494925</v>
      </c>
      <c r="BS22" s="5">
        <f t="shared" si="31"/>
        <v>251.7494925</v>
      </c>
      <c r="BT22" s="5"/>
      <c r="BU22" s="5"/>
      <c r="BV22" s="5">
        <f t="shared" si="32"/>
        <v>9001.9945289999996</v>
      </c>
      <c r="BW22" s="5">
        <f t="shared" si="33"/>
        <v>9001.9945289999996</v>
      </c>
      <c r="BX22" s="5"/>
      <c r="BY22" s="5"/>
      <c r="BZ22" s="5">
        <f t="shared" si="34"/>
        <v>21203.4059886</v>
      </c>
      <c r="CA22" s="5">
        <f t="shared" si="5"/>
        <v>21203.4059886</v>
      </c>
      <c r="CB22" s="5"/>
      <c r="CC22" s="5"/>
      <c r="CD22" s="5">
        <f t="shared" si="35"/>
        <v>8299.7907333000003</v>
      </c>
      <c r="CE22" s="5">
        <f t="shared" si="36"/>
        <v>8299.7907333000003</v>
      </c>
      <c r="CF22" s="5"/>
      <c r="CG22" s="5"/>
      <c r="CH22" s="5">
        <f t="shared" si="37"/>
        <v>10281.5911044</v>
      </c>
      <c r="CI22" s="5">
        <f t="shared" si="38"/>
        <v>10281.5911044</v>
      </c>
      <c r="CJ22" s="5"/>
      <c r="CK22" s="5"/>
      <c r="CL22" s="5">
        <f t="shared" si="39"/>
        <v>1189.2504195000001</v>
      </c>
      <c r="CM22" s="5">
        <f t="shared" si="40"/>
        <v>1189.2504195000001</v>
      </c>
      <c r="CN22" s="5"/>
      <c r="CO22" s="5"/>
      <c r="CP22" s="5">
        <f t="shared" si="41"/>
        <v>125714.19389760001</v>
      </c>
      <c r="CQ22" s="5">
        <f t="shared" si="42"/>
        <v>125714.19389760001</v>
      </c>
      <c r="CR22" s="5"/>
      <c r="CS22" s="5"/>
      <c r="CT22" s="5">
        <f t="shared" si="43"/>
        <v>119679.86493540001</v>
      </c>
      <c r="CU22" s="5">
        <f t="shared" si="44"/>
        <v>119679.86493540001</v>
      </c>
      <c r="CV22" s="5"/>
      <c r="CW22" s="5"/>
      <c r="CX22" s="5">
        <f t="shared" si="45"/>
        <v>2837.4649841999999</v>
      </c>
      <c r="CY22" s="5">
        <f t="shared" si="46"/>
        <v>2837.4649841999999</v>
      </c>
      <c r="CZ22" s="5"/>
      <c r="DA22" s="5"/>
      <c r="DB22" s="5">
        <f t="shared" si="47"/>
        <v>203294.45215199998</v>
      </c>
      <c r="DC22" s="5">
        <f t="shared" si="48"/>
        <v>203294.45215199998</v>
      </c>
      <c r="DD22" s="5"/>
      <c r="DE22" s="5"/>
      <c r="DF22" s="5">
        <f t="shared" si="49"/>
        <v>261419.3677953</v>
      </c>
      <c r="DG22" s="5">
        <f t="shared" si="50"/>
        <v>261419.3677953</v>
      </c>
      <c r="DH22" s="5"/>
      <c r="DI22" s="5"/>
      <c r="DJ22" s="5">
        <f t="shared" si="51"/>
        <v>8156.9672183999992</v>
      </c>
      <c r="DK22" s="5">
        <f t="shared" si="52"/>
        <v>8156.9672183999992</v>
      </c>
      <c r="DL22" s="5"/>
      <c r="DM22" s="5"/>
      <c r="DN22" s="5">
        <f t="shared" si="53"/>
        <v>22366.5595593</v>
      </c>
      <c r="DO22" s="5">
        <f t="shared" si="54"/>
        <v>22366.5595593</v>
      </c>
      <c r="DP22" s="5"/>
      <c r="DQ22" s="5"/>
      <c r="DR22" s="5">
        <f t="shared" si="55"/>
        <v>157878.70187429999</v>
      </c>
      <c r="DS22" s="5">
        <f t="shared" si="56"/>
        <v>157878.70187429999</v>
      </c>
      <c r="DT22" s="5"/>
      <c r="DU22" s="5"/>
      <c r="DV22" s="5">
        <f t="shared" si="57"/>
        <v>114069.3261048</v>
      </c>
      <c r="DW22" s="5">
        <f t="shared" si="58"/>
        <v>114069.3261048</v>
      </c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</row>
    <row r="23" spans="1:170" x14ac:dyDescent="0.2">
      <c r="A23" s="33">
        <v>43191</v>
      </c>
      <c r="C23" s="3">
        <v>5485000</v>
      </c>
      <c r="D23" s="3">
        <v>109700</v>
      </c>
      <c r="F23" s="3">
        <v>1308607</v>
      </c>
      <c r="I23" s="3">
        <f t="shared" si="59"/>
        <v>5485000</v>
      </c>
      <c r="J23" s="3">
        <f t="shared" si="2"/>
        <v>1418307</v>
      </c>
      <c r="K23" s="3">
        <f t="shared" si="3"/>
        <v>6903307</v>
      </c>
      <c r="M23" s="5">
        <v>786071</v>
      </c>
      <c r="N23" s="5">
        <v>203262</v>
      </c>
      <c r="O23" s="5">
        <f t="shared" si="0"/>
        <v>989333</v>
      </c>
      <c r="Q23" s="5">
        <f>U23+Y23+AC23+AK23+AO23+AS23+BE23+BI23+BM23+BU23+CC23+CG23+CK23+CO23+CS23+CW23+DA23+DE23+DI23+DM23+DQ23+DU23+DY23+AG23+AW23+BQ23+BY23+BA23</f>
        <v>4698928.7434999999</v>
      </c>
      <c r="R23" s="3">
        <f t="shared" si="4"/>
        <v>1215045.3107397004</v>
      </c>
      <c r="S23" s="5">
        <f t="shared" si="6"/>
        <v>5913974.0542397005</v>
      </c>
      <c r="U23" s="5">
        <f>I23*$V$6</f>
        <v>93140.785000000003</v>
      </c>
      <c r="V23" s="5">
        <f t="shared" si="7"/>
        <v>24084.271166999999</v>
      </c>
      <c r="W23" s="5">
        <f t="shared" si="8"/>
        <v>117225.056167</v>
      </c>
      <c r="Y23" s="5">
        <f>I23*$Z$6</f>
        <v>22183.534</v>
      </c>
      <c r="Z23" s="5">
        <f t="shared" si="9"/>
        <v>5736.2008308000004</v>
      </c>
      <c r="AA23" s="5">
        <f t="shared" si="10"/>
        <v>27919.7348308</v>
      </c>
      <c r="AC23" s="5">
        <f>I23*$AD$6</f>
        <v>5464.1570000000002</v>
      </c>
      <c r="AD23" s="5">
        <f t="shared" si="11"/>
        <v>1412.9174334000002</v>
      </c>
      <c r="AE23" s="5">
        <f t="shared" si="12"/>
        <v>6877.0744334000001</v>
      </c>
      <c r="AG23" s="5">
        <f>I23*$AH$6</f>
        <v>199.654</v>
      </c>
      <c r="AH23" s="5">
        <f t="shared" si="13"/>
        <v>51.626374799999994</v>
      </c>
      <c r="AI23" s="5">
        <f t="shared" si="14"/>
        <v>251.2803748</v>
      </c>
      <c r="AK23" s="5">
        <f>I23*$AL$6</f>
        <v>21.939999999999998</v>
      </c>
      <c r="AL23" s="5">
        <f t="shared" si="15"/>
        <v>5.6732279999999999</v>
      </c>
      <c r="AM23" s="5">
        <f t="shared" si="16"/>
        <v>27.613227999999999</v>
      </c>
      <c r="AO23" s="5">
        <f>I23*$AP$6</f>
        <v>283522.94099999999</v>
      </c>
      <c r="AP23" s="5">
        <f t="shared" si="17"/>
        <v>73313.139814200011</v>
      </c>
      <c r="AQ23" s="5">
        <f t="shared" si="18"/>
        <v>356836.08081419999</v>
      </c>
      <c r="AR23" s="5"/>
      <c r="AS23" s="5">
        <f>I23*$AT$6</f>
        <v>3406.1849999999999</v>
      </c>
      <c r="AT23" s="5">
        <f t="shared" si="19"/>
        <v>880.76864699999999</v>
      </c>
      <c r="AU23" s="5">
        <f t="shared" si="20"/>
        <v>4286.9536470000003</v>
      </c>
      <c r="AV23" s="5"/>
      <c r="AW23" s="5">
        <f>I23*$AX$6</f>
        <v>3974.9794999999999</v>
      </c>
      <c r="AX23" s="5">
        <f t="shared" si="21"/>
        <v>1027.8470829</v>
      </c>
      <c r="AY23" s="5">
        <f t="shared" si="22"/>
        <v>5002.8265829000002</v>
      </c>
      <c r="AZ23" s="5"/>
      <c r="BA23" s="5">
        <f>I23*$BB$6</f>
        <v>20.294499999999999</v>
      </c>
      <c r="BB23" s="5">
        <f t="shared" si="23"/>
        <v>5.2477359000000003</v>
      </c>
      <c r="BC23" s="5">
        <f t="shared" si="1"/>
        <v>25.542235900000001</v>
      </c>
      <c r="BD23" s="5"/>
      <c r="BE23" s="5">
        <f>I23*$BF$6</f>
        <v>21043.202499999999</v>
      </c>
      <c r="BF23" s="5">
        <f t="shared" si="24"/>
        <v>5441.3348054999997</v>
      </c>
      <c r="BG23" s="5">
        <f t="shared" si="25"/>
        <v>26484.537305499998</v>
      </c>
      <c r="BH23" s="5"/>
      <c r="BI23" s="5">
        <f>I23*$BJ$6</f>
        <v>12010.504500000001</v>
      </c>
      <c r="BJ23" s="5">
        <f t="shared" si="26"/>
        <v>3105.6668379000002</v>
      </c>
      <c r="BK23" s="5">
        <f t="shared" si="27"/>
        <v>15116.171337900001</v>
      </c>
      <c r="BL23" s="5"/>
      <c r="BM23" s="5">
        <f>I23*$BN$6</f>
        <v>132786.9135</v>
      </c>
      <c r="BN23" s="5">
        <f t="shared" si="28"/>
        <v>34335.935993700004</v>
      </c>
      <c r="BO23" s="5">
        <f t="shared" si="29"/>
        <v>167122.84949369999</v>
      </c>
      <c r="BP23" s="5"/>
      <c r="BQ23" s="5">
        <f>I23*$BR$6</f>
        <v>973.58749999999998</v>
      </c>
      <c r="BR23" s="5">
        <f t="shared" si="30"/>
        <v>251.7494925</v>
      </c>
      <c r="BS23" s="5">
        <f t="shared" si="31"/>
        <v>1225.3369925</v>
      </c>
      <c r="BT23" s="5"/>
      <c r="BU23" s="5">
        <f>I23*$BV$6</f>
        <v>34813.294999999998</v>
      </c>
      <c r="BV23" s="5">
        <f t="shared" si="32"/>
        <v>9001.9945289999996</v>
      </c>
      <c r="BW23" s="5">
        <f t="shared" si="33"/>
        <v>43815.289529000001</v>
      </c>
      <c r="BX23" s="5"/>
      <c r="BY23" s="5">
        <f>I23*$BZ$6</f>
        <v>81999.652999999991</v>
      </c>
      <c r="BZ23" s="5">
        <f t="shared" si="34"/>
        <v>21203.4059886</v>
      </c>
      <c r="CA23" s="5">
        <f t="shared" si="5"/>
        <v>103203.05898859999</v>
      </c>
      <c r="CB23" s="5"/>
      <c r="CC23" s="5">
        <f>I23*$CE$6</f>
        <v>32097.6715</v>
      </c>
      <c r="CD23" s="5">
        <f t="shared" si="35"/>
        <v>8299.7907333000003</v>
      </c>
      <c r="CE23" s="5">
        <f t="shared" si="36"/>
        <v>40397.462233300001</v>
      </c>
      <c r="CF23" s="5"/>
      <c r="CG23" s="5">
        <f>I23*$CH$6</f>
        <v>39761.862000000001</v>
      </c>
      <c r="CH23" s="5">
        <f t="shared" si="37"/>
        <v>10281.5911044</v>
      </c>
      <c r="CI23" s="5">
        <f t="shared" si="38"/>
        <v>50043.453104400003</v>
      </c>
      <c r="CJ23" s="5"/>
      <c r="CK23" s="5">
        <f>I23*$CL$6</f>
        <v>4599.1725000000006</v>
      </c>
      <c r="CL23" s="5">
        <f t="shared" si="39"/>
        <v>1189.2504195000001</v>
      </c>
      <c r="CM23" s="5">
        <f t="shared" si="40"/>
        <v>5788.4229195000007</v>
      </c>
      <c r="CN23" s="5"/>
      <c r="CO23" s="5">
        <f>I23*$CP$6</f>
        <v>486172.848</v>
      </c>
      <c r="CP23" s="5">
        <f t="shared" si="41"/>
        <v>125714.19389760001</v>
      </c>
      <c r="CQ23" s="5">
        <f t="shared" si="42"/>
        <v>611887.04189760005</v>
      </c>
      <c r="CR23" s="5"/>
      <c r="CS23" s="5">
        <f>I23*$CT$6</f>
        <v>462836.36700000003</v>
      </c>
      <c r="CT23" s="5">
        <f t="shared" si="43"/>
        <v>119679.86493540001</v>
      </c>
      <c r="CU23" s="5">
        <f t="shared" si="44"/>
        <v>582516.23193540005</v>
      </c>
      <c r="CV23" s="5"/>
      <c r="CW23" s="5">
        <f>I23*$CX$6</f>
        <v>10973.290999999999</v>
      </c>
      <c r="CX23" s="5">
        <f t="shared" si="45"/>
        <v>2837.4649841999999</v>
      </c>
      <c r="CY23" s="5">
        <f t="shared" si="46"/>
        <v>13810.755984199999</v>
      </c>
      <c r="CZ23" s="5"/>
      <c r="DA23" s="5">
        <f>I23*$DB$6</f>
        <v>786197.96</v>
      </c>
      <c r="DB23" s="5">
        <f t="shared" si="47"/>
        <v>203294.45215199998</v>
      </c>
      <c r="DC23" s="5">
        <f t="shared" si="48"/>
        <v>989492.412152</v>
      </c>
      <c r="DD23" s="5"/>
      <c r="DE23" s="5">
        <f>I23*$DF$6</f>
        <v>1010983.6815000001</v>
      </c>
      <c r="DF23" s="5">
        <f t="shared" si="49"/>
        <v>261419.3677953</v>
      </c>
      <c r="DG23" s="5">
        <f t="shared" si="50"/>
        <v>1272403.0492953002</v>
      </c>
      <c r="DH23" s="5"/>
      <c r="DI23" s="5">
        <f>I23*$DJ$6</f>
        <v>31545.331999999999</v>
      </c>
      <c r="DJ23" s="5">
        <f t="shared" si="51"/>
        <v>8156.9672183999992</v>
      </c>
      <c r="DK23" s="5">
        <f t="shared" si="52"/>
        <v>39702.299218399996</v>
      </c>
      <c r="DL23" s="5"/>
      <c r="DM23" s="5">
        <f>I23*$DN$6</f>
        <v>86497.901499999993</v>
      </c>
      <c r="DN23" s="5">
        <f t="shared" si="53"/>
        <v>22366.5595593</v>
      </c>
      <c r="DO23" s="5">
        <f t="shared" si="54"/>
        <v>108864.4610593</v>
      </c>
      <c r="DP23" s="5"/>
      <c r="DQ23" s="5">
        <f>I23*$DR$6</f>
        <v>610562.22649999999</v>
      </c>
      <c r="DR23" s="5">
        <f t="shared" si="55"/>
        <v>157878.70187429999</v>
      </c>
      <c r="DS23" s="5">
        <f t="shared" si="56"/>
        <v>768440.92837430001</v>
      </c>
      <c r="DT23" s="5"/>
      <c r="DU23" s="5">
        <f>I23*$DV$6</f>
        <v>441138.80399999995</v>
      </c>
      <c r="DV23" s="5">
        <f t="shared" si="57"/>
        <v>114069.3261048</v>
      </c>
      <c r="DW23" s="5">
        <f t="shared" si="58"/>
        <v>555208.13010479999</v>
      </c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</row>
    <row r="24" spans="1:170" x14ac:dyDescent="0.2">
      <c r="A24" s="33">
        <v>43374</v>
      </c>
      <c r="F24" s="3">
        <v>1308607</v>
      </c>
      <c r="J24" s="3">
        <f t="shared" si="2"/>
        <v>1308607</v>
      </c>
      <c r="K24" s="3">
        <f t="shared" si="3"/>
        <v>1308607</v>
      </c>
      <c r="N24" s="5">
        <v>187540</v>
      </c>
      <c r="O24" s="5">
        <f t="shared" si="0"/>
        <v>187540</v>
      </c>
      <c r="Q24" s="5"/>
      <c r="R24" s="3">
        <f t="shared" si="4"/>
        <v>1121066.7358697001</v>
      </c>
      <c r="S24" s="5">
        <f t="shared" si="6"/>
        <v>1121066.7358697001</v>
      </c>
      <c r="U24" s="5"/>
      <c r="V24" s="5">
        <f t="shared" si="7"/>
        <v>22221.455467</v>
      </c>
      <c r="W24" s="5">
        <f t="shared" si="8"/>
        <v>22221.455467</v>
      </c>
      <c r="Z24" s="5">
        <f t="shared" si="9"/>
        <v>5292.5301508000002</v>
      </c>
      <c r="AA24" s="5">
        <f t="shared" si="10"/>
        <v>5292.5301508000002</v>
      </c>
      <c r="AD24" s="5">
        <f t="shared" si="11"/>
        <v>1303.6342934000002</v>
      </c>
      <c r="AE24" s="5">
        <f t="shared" si="12"/>
        <v>1303.6342934000002</v>
      </c>
      <c r="AH24" s="5">
        <f t="shared" si="13"/>
        <v>47.633294799999994</v>
      </c>
      <c r="AI24" s="5">
        <f t="shared" si="14"/>
        <v>47.633294799999994</v>
      </c>
      <c r="AK24" s="5"/>
      <c r="AL24" s="5">
        <f t="shared" si="15"/>
        <v>5.2344279999999994</v>
      </c>
      <c r="AM24" s="5">
        <f t="shared" si="16"/>
        <v>5.2344279999999994</v>
      </c>
      <c r="AO24" s="5"/>
      <c r="AP24" s="5">
        <f t="shared" si="17"/>
        <v>67642.680994200011</v>
      </c>
      <c r="AQ24" s="5">
        <f t="shared" si="18"/>
        <v>67642.680994200011</v>
      </c>
      <c r="AR24" s="5"/>
      <c r="AS24" s="5"/>
      <c r="AT24" s="5">
        <f t="shared" si="19"/>
        <v>812.644947</v>
      </c>
      <c r="AU24" s="5">
        <f t="shared" si="20"/>
        <v>812.644947</v>
      </c>
      <c r="AV24" s="5"/>
      <c r="AW24" s="5"/>
      <c r="AX24" s="5">
        <f t="shared" si="21"/>
        <v>948.34749290000002</v>
      </c>
      <c r="AY24" s="5">
        <f t="shared" si="22"/>
        <v>948.34749290000002</v>
      </c>
      <c r="AZ24" s="5"/>
      <c r="BA24" s="5"/>
      <c r="BB24" s="5">
        <f t="shared" si="23"/>
        <v>4.8418459</v>
      </c>
      <c r="BC24" s="5">
        <f t="shared" si="1"/>
        <v>4.8418459</v>
      </c>
      <c r="BD24" s="5"/>
      <c r="BE24" s="5"/>
      <c r="BF24" s="5">
        <f t="shared" si="24"/>
        <v>5020.4707555000005</v>
      </c>
      <c r="BG24" s="5">
        <f t="shared" si="25"/>
        <v>5020.4707555000005</v>
      </c>
      <c r="BH24" s="5"/>
      <c r="BI24" s="5"/>
      <c r="BJ24" s="5">
        <f t="shared" si="26"/>
        <v>2865.4567479000002</v>
      </c>
      <c r="BK24" s="5">
        <f t="shared" si="27"/>
        <v>2865.4567479000002</v>
      </c>
      <c r="BL24" s="5"/>
      <c r="BM24" s="5"/>
      <c r="BN24" s="5">
        <f t="shared" si="28"/>
        <v>31680.197723699999</v>
      </c>
      <c r="BO24" s="5">
        <f t="shared" si="29"/>
        <v>31680.197723699999</v>
      </c>
      <c r="BP24" s="5"/>
      <c r="BQ24" s="5"/>
      <c r="BR24" s="5">
        <f t="shared" si="30"/>
        <v>232.27774250000002</v>
      </c>
      <c r="BS24" s="5">
        <f t="shared" si="31"/>
        <v>232.27774250000002</v>
      </c>
      <c r="BT24" s="5"/>
      <c r="BU24" s="5"/>
      <c r="BV24" s="5">
        <f t="shared" si="32"/>
        <v>8305.7286290000011</v>
      </c>
      <c r="BW24" s="5">
        <f t="shared" si="33"/>
        <v>8305.7286290000011</v>
      </c>
      <c r="BX24" s="5"/>
      <c r="BY24" s="5"/>
      <c r="BZ24" s="5">
        <f t="shared" si="34"/>
        <v>19563.412928599999</v>
      </c>
      <c r="CA24" s="5">
        <f t="shared" si="5"/>
        <v>19563.412928599999</v>
      </c>
      <c r="CB24" s="5"/>
      <c r="CC24" s="5"/>
      <c r="CD24" s="5">
        <f t="shared" si="35"/>
        <v>7657.8373032999998</v>
      </c>
      <c r="CE24" s="5">
        <f t="shared" si="36"/>
        <v>7657.8373032999998</v>
      </c>
      <c r="CF24" s="5"/>
      <c r="CG24" s="5"/>
      <c r="CH24" s="5">
        <f t="shared" si="37"/>
        <v>9486.3538644</v>
      </c>
      <c r="CI24" s="5">
        <f t="shared" si="38"/>
        <v>9486.3538644</v>
      </c>
      <c r="CJ24" s="5"/>
      <c r="CK24" s="5"/>
      <c r="CL24" s="5">
        <f t="shared" si="39"/>
        <v>1097.2669695</v>
      </c>
      <c r="CM24" s="5">
        <f t="shared" si="40"/>
        <v>1097.2669695</v>
      </c>
      <c r="CN24" s="5"/>
      <c r="CO24" s="5"/>
      <c r="CP24" s="5">
        <f t="shared" si="41"/>
        <v>115990.7369376</v>
      </c>
      <c r="CQ24" s="5">
        <f t="shared" si="42"/>
        <v>115990.7369376</v>
      </c>
      <c r="CR24" s="5"/>
      <c r="CS24" s="5"/>
      <c r="CT24" s="5">
        <f t="shared" si="43"/>
        <v>110423.13759540001</v>
      </c>
      <c r="CU24" s="5">
        <f t="shared" si="44"/>
        <v>110423.13759540001</v>
      </c>
      <c r="CV24" s="5"/>
      <c r="CW24" s="5"/>
      <c r="CX24" s="5">
        <f t="shared" si="45"/>
        <v>2617.9991642</v>
      </c>
      <c r="CY24" s="5">
        <f t="shared" si="46"/>
        <v>2617.9991642</v>
      </c>
      <c r="CZ24" s="5"/>
      <c r="DA24" s="5"/>
      <c r="DB24" s="5">
        <f t="shared" si="47"/>
        <v>187570.492952</v>
      </c>
      <c r="DC24" s="5">
        <f t="shared" si="48"/>
        <v>187570.492952</v>
      </c>
      <c r="DD24" s="5"/>
      <c r="DE24" s="5"/>
      <c r="DF24" s="5">
        <f t="shared" si="49"/>
        <v>241199.6941653</v>
      </c>
      <c r="DG24" s="5">
        <f t="shared" si="50"/>
        <v>241199.6941653</v>
      </c>
      <c r="DH24" s="5"/>
      <c r="DI24" s="5"/>
      <c r="DJ24" s="5">
        <f t="shared" si="51"/>
        <v>7526.0605783999999</v>
      </c>
      <c r="DK24" s="5">
        <f t="shared" si="52"/>
        <v>7526.0605783999999</v>
      </c>
      <c r="DL24" s="5"/>
      <c r="DM24" s="5"/>
      <c r="DN24" s="5">
        <f t="shared" si="53"/>
        <v>20636.601529299998</v>
      </c>
      <c r="DO24" s="5">
        <f t="shared" si="54"/>
        <v>20636.601529299998</v>
      </c>
      <c r="DP24" s="5"/>
      <c r="DQ24" s="5"/>
      <c r="DR24" s="5">
        <f t="shared" si="55"/>
        <v>145667.4573443</v>
      </c>
      <c r="DS24" s="5">
        <f t="shared" si="56"/>
        <v>145667.4573443</v>
      </c>
      <c r="DT24" s="5"/>
      <c r="DU24" s="5"/>
      <c r="DV24" s="5">
        <f t="shared" si="57"/>
        <v>105246.55002479999</v>
      </c>
      <c r="DW24" s="5">
        <f t="shared" si="58"/>
        <v>105246.55002479999</v>
      </c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</row>
    <row r="25" spans="1:170" x14ac:dyDescent="0.2">
      <c r="A25" s="33">
        <v>43556</v>
      </c>
      <c r="E25" s="3">
        <v>5705000</v>
      </c>
      <c r="F25" s="3">
        <v>1308607</v>
      </c>
      <c r="I25" s="3">
        <f t="shared" si="59"/>
        <v>5705000</v>
      </c>
      <c r="J25" s="3">
        <f t="shared" si="2"/>
        <v>1308607</v>
      </c>
      <c r="K25" s="3">
        <f t="shared" si="3"/>
        <v>7013607</v>
      </c>
      <c r="M25" s="5">
        <v>817600</v>
      </c>
      <c r="N25" s="5">
        <v>187540</v>
      </c>
      <c r="O25" s="5">
        <f t="shared" si="0"/>
        <v>1005140</v>
      </c>
      <c r="Q25" s="5">
        <f>U25+Y25+AC25+AK25+AO25+AS25+BE25+BI25+BM25+BU25+CC25+CG25+CK25+CO25+CS25+CW25+DA25+DE25+DI25+DM25+DQ25+DU25+DY25+AG25+AW25+BQ25+BY25+BA25</f>
        <v>4887399.9054999994</v>
      </c>
      <c r="R25" s="3">
        <f t="shared" si="4"/>
        <v>1121066.7358697001</v>
      </c>
      <c r="S25" s="5">
        <f t="shared" si="6"/>
        <v>6008466.6413696995</v>
      </c>
      <c r="U25" s="5">
        <f>I25*$V$6</f>
        <v>96876.604999999996</v>
      </c>
      <c r="V25" s="5">
        <f t="shared" si="7"/>
        <v>22221.455467</v>
      </c>
      <c r="W25" s="5">
        <f t="shared" si="8"/>
        <v>119098.060467</v>
      </c>
      <c r="Y25" s="5">
        <f>I25*$Z$6</f>
        <v>23073.302</v>
      </c>
      <c r="Z25" s="5">
        <f t="shared" si="9"/>
        <v>5292.5301508000002</v>
      </c>
      <c r="AA25" s="5">
        <f t="shared" si="10"/>
        <v>28365.832150800001</v>
      </c>
      <c r="AC25" s="5">
        <f>I25*$AD$6</f>
        <v>5683.3209999999999</v>
      </c>
      <c r="AD25" s="5">
        <f t="shared" si="11"/>
        <v>1303.6342934000002</v>
      </c>
      <c r="AE25" s="5">
        <f t="shared" si="12"/>
        <v>6986.9552934000003</v>
      </c>
      <c r="AG25" s="5">
        <f>I25*$AH$6</f>
        <v>207.66199999999998</v>
      </c>
      <c r="AH25" s="5">
        <f t="shared" si="13"/>
        <v>47.633294799999994</v>
      </c>
      <c r="AI25" s="5">
        <f t="shared" si="14"/>
        <v>255.29529479999997</v>
      </c>
      <c r="AK25" s="5">
        <f>I25*$AL$6</f>
        <v>22.82</v>
      </c>
      <c r="AL25" s="5">
        <f t="shared" si="15"/>
        <v>5.2344279999999994</v>
      </c>
      <c r="AM25" s="5">
        <f t="shared" si="16"/>
        <v>28.054428000000001</v>
      </c>
      <c r="AO25" s="5">
        <f>I25*$AP$6</f>
        <v>294894.87300000002</v>
      </c>
      <c r="AP25" s="5">
        <f t="shared" si="17"/>
        <v>67642.680994200011</v>
      </c>
      <c r="AQ25" s="5">
        <f t="shared" si="18"/>
        <v>362537.55399420002</v>
      </c>
      <c r="AR25" s="5"/>
      <c r="AS25" s="5">
        <f>I25*$AT$6</f>
        <v>3542.8050000000003</v>
      </c>
      <c r="AT25" s="5">
        <f t="shared" si="19"/>
        <v>812.644947</v>
      </c>
      <c r="AU25" s="5">
        <f t="shared" si="20"/>
        <v>4355.4499470000001</v>
      </c>
      <c r="AV25" s="5"/>
      <c r="AW25" s="5">
        <f>I25*$AX$6</f>
        <v>4134.4134999999997</v>
      </c>
      <c r="AX25" s="5">
        <f t="shared" si="21"/>
        <v>948.34749290000002</v>
      </c>
      <c r="AY25" s="5">
        <f t="shared" si="22"/>
        <v>5082.7609929</v>
      </c>
      <c r="AZ25" s="5"/>
      <c r="BA25" s="5">
        <f>I25*$BB$6</f>
        <v>21.108499999999999</v>
      </c>
      <c r="BB25" s="5">
        <f t="shared" si="23"/>
        <v>4.8418459</v>
      </c>
      <c r="BC25" s="5">
        <f t="shared" si="1"/>
        <v>25.950345899999999</v>
      </c>
      <c r="BD25" s="5"/>
      <c r="BE25" s="5">
        <f>I25*$BF$6</f>
        <v>21887.232500000002</v>
      </c>
      <c r="BF25" s="5">
        <f t="shared" si="24"/>
        <v>5020.4707555000005</v>
      </c>
      <c r="BG25" s="5">
        <f t="shared" si="25"/>
        <v>26907.703255500004</v>
      </c>
      <c r="BH25" s="5"/>
      <c r="BI25" s="5">
        <f>I25*$BJ$6</f>
        <v>12492.238500000001</v>
      </c>
      <c r="BJ25" s="5">
        <f t="shared" si="26"/>
        <v>2865.4567479000002</v>
      </c>
      <c r="BK25" s="5">
        <f t="shared" si="27"/>
        <v>15357.695247900001</v>
      </c>
      <c r="BL25" s="5"/>
      <c r="BM25" s="5">
        <f>I25*$BN$6</f>
        <v>138112.9155</v>
      </c>
      <c r="BN25" s="5">
        <f t="shared" si="28"/>
        <v>31680.197723699999</v>
      </c>
      <c r="BO25" s="5">
        <f t="shared" si="29"/>
        <v>169793.1132237</v>
      </c>
      <c r="BP25" s="5"/>
      <c r="BQ25" s="5">
        <f>I25*$BR$6</f>
        <v>1012.6375</v>
      </c>
      <c r="BR25" s="5">
        <f t="shared" si="30"/>
        <v>232.27774250000002</v>
      </c>
      <c r="BS25" s="5">
        <f t="shared" si="31"/>
        <v>1244.9152425</v>
      </c>
      <c r="BT25" s="5"/>
      <c r="BU25" s="5">
        <f>I25*$BV$6</f>
        <v>36209.635000000002</v>
      </c>
      <c r="BV25" s="5">
        <f t="shared" si="32"/>
        <v>8305.7286290000011</v>
      </c>
      <c r="BW25" s="5">
        <f t="shared" si="33"/>
        <v>44515.363628999999</v>
      </c>
      <c r="BX25" s="5"/>
      <c r="BY25" s="5">
        <f>I25*$BZ$6</f>
        <v>85288.608999999997</v>
      </c>
      <c r="BZ25" s="5">
        <f t="shared" si="34"/>
        <v>19563.412928599999</v>
      </c>
      <c r="CA25" s="5">
        <f t="shared" si="5"/>
        <v>104852.02192859999</v>
      </c>
      <c r="CB25" s="5"/>
      <c r="CC25" s="5">
        <f>I25*$CE$6</f>
        <v>33385.089500000002</v>
      </c>
      <c r="CD25" s="5">
        <f t="shared" si="35"/>
        <v>7657.8373032999998</v>
      </c>
      <c r="CE25" s="5">
        <f t="shared" si="36"/>
        <v>41042.926803300004</v>
      </c>
      <c r="CF25" s="5"/>
      <c r="CG25" s="5">
        <f>I25*$CH$6</f>
        <v>41356.686000000002</v>
      </c>
      <c r="CH25" s="5">
        <f t="shared" si="37"/>
        <v>9486.3538644</v>
      </c>
      <c r="CI25" s="5">
        <f t="shared" si="38"/>
        <v>50843.039864400002</v>
      </c>
      <c r="CJ25" s="5"/>
      <c r="CK25" s="5">
        <f>I25*$CL$6</f>
        <v>4783.6424999999999</v>
      </c>
      <c r="CL25" s="5">
        <f t="shared" si="39"/>
        <v>1097.2669695</v>
      </c>
      <c r="CM25" s="5">
        <f t="shared" si="40"/>
        <v>5880.9094695000003</v>
      </c>
      <c r="CN25" s="5"/>
      <c r="CO25" s="5">
        <f>I25*$CP$6</f>
        <v>505672.94400000002</v>
      </c>
      <c r="CP25" s="5">
        <f t="shared" si="41"/>
        <v>115990.7369376</v>
      </c>
      <c r="CQ25" s="5">
        <f t="shared" si="42"/>
        <v>621663.68093759997</v>
      </c>
      <c r="CR25" s="5"/>
      <c r="CS25" s="5">
        <f>I25*$CT$6</f>
        <v>481400.451</v>
      </c>
      <c r="CT25" s="5">
        <f t="shared" si="43"/>
        <v>110423.13759540001</v>
      </c>
      <c r="CU25" s="5">
        <f t="shared" si="44"/>
        <v>591823.58859539998</v>
      </c>
      <c r="CV25" s="5"/>
      <c r="CW25" s="5">
        <f>I25*$CX$6</f>
        <v>11413.422999999999</v>
      </c>
      <c r="CX25" s="5">
        <f t="shared" si="45"/>
        <v>2617.9991642</v>
      </c>
      <c r="CY25" s="5">
        <f t="shared" si="46"/>
        <v>14031.422164199999</v>
      </c>
      <c r="CZ25" s="5"/>
      <c r="DA25" s="5">
        <f>I25*$DB$6</f>
        <v>817731.88</v>
      </c>
      <c r="DB25" s="5">
        <f t="shared" si="47"/>
        <v>187570.492952</v>
      </c>
      <c r="DC25" s="5">
        <f t="shared" si="48"/>
        <v>1005302.372952</v>
      </c>
      <c r="DD25" s="5"/>
      <c r="DE25" s="5">
        <f>I25*$DF$6</f>
        <v>1051533.6195</v>
      </c>
      <c r="DF25" s="5">
        <f t="shared" si="49"/>
        <v>241199.6941653</v>
      </c>
      <c r="DG25" s="5">
        <f t="shared" si="50"/>
        <v>1292733.3136653001</v>
      </c>
      <c r="DH25" s="5"/>
      <c r="DI25" s="5">
        <f>I25*$DJ$6</f>
        <v>32810.595999999998</v>
      </c>
      <c r="DJ25" s="5">
        <f t="shared" si="51"/>
        <v>7526.0605783999999</v>
      </c>
      <c r="DK25" s="5">
        <f t="shared" si="52"/>
        <v>40336.656578399998</v>
      </c>
      <c r="DL25" s="5"/>
      <c r="DM25" s="5">
        <f>I25*$DN$6</f>
        <v>89967.279500000004</v>
      </c>
      <c r="DN25" s="5">
        <f t="shared" si="53"/>
        <v>20636.601529299998</v>
      </c>
      <c r="DO25" s="5">
        <f t="shared" si="54"/>
        <v>110603.8810293</v>
      </c>
      <c r="DP25" s="5"/>
      <c r="DQ25" s="5">
        <f>I25*$DR$6</f>
        <v>635051.50449999992</v>
      </c>
      <c r="DR25" s="5">
        <f t="shared" si="55"/>
        <v>145667.4573443</v>
      </c>
      <c r="DS25" s="5">
        <f t="shared" si="56"/>
        <v>780718.96184429992</v>
      </c>
      <c r="DT25" s="5"/>
      <c r="DU25" s="5">
        <f>I25*$DV$6</f>
        <v>458832.61199999996</v>
      </c>
      <c r="DV25" s="5">
        <f t="shared" si="57"/>
        <v>105246.55002479999</v>
      </c>
      <c r="DW25" s="5">
        <f t="shared" si="58"/>
        <v>564079.16202479997</v>
      </c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</row>
    <row r="26" spans="1:170" x14ac:dyDescent="0.2">
      <c r="A26" s="47">
        <v>43739</v>
      </c>
      <c r="C26" s="16"/>
      <c r="D26" s="16"/>
      <c r="E26" s="16"/>
      <c r="F26" s="16">
        <v>1227953</v>
      </c>
      <c r="G26" s="16"/>
      <c r="H26" s="16"/>
      <c r="I26" s="16"/>
      <c r="J26" s="16">
        <f t="shared" si="2"/>
        <v>1227953</v>
      </c>
      <c r="K26" s="16">
        <f t="shared" si="3"/>
        <v>1227953</v>
      </c>
      <c r="M26" s="44"/>
      <c r="N26" s="44">
        <v>175981.50549370001</v>
      </c>
      <c r="O26" s="44">
        <f t="shared" si="0"/>
        <v>175981.50549370001</v>
      </c>
      <c r="Q26" s="44"/>
      <c r="R26" s="16">
        <f>V26+AL26+AP26+AT26+BF26+BJ26+BN26+CD26+CL26+CP26+CT26+CX26+DB26+DF26+DR26+DV26+DZ26+Z26+BV26+CH26+DJ26+DN26+AD26+AH26+AX26+BR26+BZ26+BB26</f>
        <v>1051971.4945063</v>
      </c>
      <c r="S26" s="44">
        <f t="shared" si="6"/>
        <v>1051971.4945063</v>
      </c>
      <c r="U26" s="44"/>
      <c r="V26" s="44">
        <v>20851.869892999999</v>
      </c>
      <c r="W26" s="44">
        <f t="shared" si="8"/>
        <v>20851.869892999999</v>
      </c>
      <c r="Y26" s="44"/>
      <c r="Z26" s="44">
        <v>4966.3331132000003</v>
      </c>
      <c r="AA26" s="44">
        <f t="shared" si="10"/>
        <v>4966.3331132000003</v>
      </c>
      <c r="AC26" s="44"/>
      <c r="AD26" s="44">
        <v>1223.2867785999999</v>
      </c>
      <c r="AE26" s="44">
        <f t="shared" si="12"/>
        <v>1223.2867785999999</v>
      </c>
      <c r="AG26" s="44"/>
      <c r="AH26" s="44">
        <v>44.6974892</v>
      </c>
      <c r="AI26" s="44">
        <f t="shared" si="14"/>
        <v>44.6974892</v>
      </c>
      <c r="AK26" s="44"/>
      <c r="AL26" s="44">
        <v>4.9118119999999994</v>
      </c>
      <c r="AM26" s="44">
        <f t="shared" si="16"/>
        <v>4.9118119999999994</v>
      </c>
      <c r="AO26" s="44"/>
      <c r="AP26" s="44">
        <v>63473.627341800006</v>
      </c>
      <c r="AQ26" s="44">
        <f t="shared" si="18"/>
        <v>63473.627341800006</v>
      </c>
      <c r="AR26" s="5"/>
      <c r="AS26" s="44"/>
      <c r="AT26" s="44">
        <v>762.55881299999999</v>
      </c>
      <c r="AU26" s="44">
        <f t="shared" si="20"/>
        <v>762.55881299999999</v>
      </c>
      <c r="AV26" s="5"/>
      <c r="AW26" s="44"/>
      <c r="AX26" s="44">
        <v>889.89753910000002</v>
      </c>
      <c r="AY26" s="44">
        <f t="shared" si="22"/>
        <v>889.89753910000002</v>
      </c>
      <c r="AZ26" s="5"/>
      <c r="BA26" s="44"/>
      <c r="BB26" s="44">
        <v>4.5434261000000005</v>
      </c>
      <c r="BC26" s="44">
        <f t="shared" si="1"/>
        <v>4.5434261000000005</v>
      </c>
      <c r="BD26" s="5"/>
      <c r="BE26" s="44"/>
      <c r="BF26" s="44">
        <v>4711.0416845</v>
      </c>
      <c r="BG26" s="44">
        <f t="shared" si="25"/>
        <v>4711.0416845</v>
      </c>
      <c r="BH26" s="5"/>
      <c r="BI26" s="44"/>
      <c r="BJ26" s="44">
        <v>2688.8486841000004</v>
      </c>
      <c r="BK26" s="44">
        <f t="shared" si="27"/>
        <v>2688.8486841000004</v>
      </c>
      <c r="BL26" s="5"/>
      <c r="BM26" s="44"/>
      <c r="BN26" s="44">
        <v>29727.636972300003</v>
      </c>
      <c r="BO26" s="44">
        <f t="shared" si="29"/>
        <v>29727.636972300003</v>
      </c>
      <c r="BP26" s="5"/>
      <c r="BQ26" s="44"/>
      <c r="BR26" s="44">
        <v>217.9616575</v>
      </c>
      <c r="BS26" s="44">
        <f t="shared" si="31"/>
        <v>217.9616575</v>
      </c>
      <c r="BT26" s="5"/>
      <c r="BU26" s="44"/>
      <c r="BV26" s="44">
        <v>7793.8176910000002</v>
      </c>
      <c r="BW26" s="44">
        <f t="shared" si="33"/>
        <v>7793.8176910000002</v>
      </c>
      <c r="BX26" s="5"/>
      <c r="BY26" s="44"/>
      <c r="BZ26" s="44">
        <v>18357.6517594</v>
      </c>
      <c r="CA26" s="44">
        <f t="shared" si="5"/>
        <v>18357.6517594</v>
      </c>
      <c r="CB26" s="5"/>
      <c r="CC26" s="44"/>
      <c r="CD26" s="44">
        <v>7185.8581607000006</v>
      </c>
      <c r="CE26" s="44">
        <f t="shared" si="36"/>
        <v>7185.8581607000006</v>
      </c>
      <c r="CF26" s="44"/>
      <c r="CG26" s="44"/>
      <c r="CH26" s="44">
        <v>8901.6768876000006</v>
      </c>
      <c r="CI26" s="44">
        <f t="shared" si="38"/>
        <v>8901.6768876000006</v>
      </c>
      <c r="CJ26" s="44"/>
      <c r="CK26" s="44"/>
      <c r="CL26" s="44">
        <v>1029.6385905</v>
      </c>
      <c r="CM26" s="44">
        <f t="shared" si="40"/>
        <v>1029.6385905</v>
      </c>
      <c r="CN26" s="5"/>
      <c r="CO26" s="44"/>
      <c r="CP26" s="44">
        <v>108841.8244704</v>
      </c>
      <c r="CQ26" s="44">
        <f t="shared" si="42"/>
        <v>108841.8244704</v>
      </c>
      <c r="CR26" s="5"/>
      <c r="CS26" s="44"/>
      <c r="CT26" s="44">
        <v>103617.3756366</v>
      </c>
      <c r="CU26" s="44">
        <f t="shared" si="44"/>
        <v>103617.3756366</v>
      </c>
      <c r="CV26" s="5"/>
      <c r="CW26" s="44"/>
      <c r="CX26" s="44">
        <v>2456.6427718</v>
      </c>
      <c r="CY26" s="44">
        <f t="shared" si="46"/>
        <v>2456.6427718</v>
      </c>
      <c r="CZ26" s="5"/>
      <c r="DA26" s="44"/>
      <c r="DB26" s="44">
        <v>176009.871208</v>
      </c>
      <c r="DC26" s="44">
        <f t="shared" si="48"/>
        <v>176009.871208</v>
      </c>
      <c r="DD26" s="5"/>
      <c r="DE26" s="44"/>
      <c r="DF26" s="44">
        <v>226333.71825870001</v>
      </c>
      <c r="DG26" s="44">
        <f t="shared" si="50"/>
        <v>226333.71825870001</v>
      </c>
      <c r="DH26" s="5"/>
      <c r="DI26" s="44"/>
      <c r="DJ26" s="44">
        <v>7062.2032935999996</v>
      </c>
      <c r="DK26" s="44">
        <f t="shared" si="52"/>
        <v>7062.2032935999996</v>
      </c>
      <c r="DL26" s="5"/>
      <c r="DM26" s="44"/>
      <c r="DN26" s="44">
        <v>19364.696014699999</v>
      </c>
      <c r="DO26" s="44">
        <f t="shared" si="54"/>
        <v>19364.696014699999</v>
      </c>
      <c r="DP26" s="5"/>
      <c r="DQ26" s="44"/>
      <c r="DR26" s="44">
        <v>136689.46539969998</v>
      </c>
      <c r="DS26" s="44">
        <f t="shared" si="56"/>
        <v>136689.46539969998</v>
      </c>
      <c r="DT26" s="5"/>
      <c r="DU26" s="44"/>
      <c r="DV26" s="44">
        <v>98759.839159199997</v>
      </c>
      <c r="DW26" s="44">
        <f t="shared" si="58"/>
        <v>98759.839159199997</v>
      </c>
      <c r="DX26" s="5"/>
      <c r="DY26" s="44"/>
      <c r="DZ26" s="44">
        <f>1051971-1051971</f>
        <v>0</v>
      </c>
      <c r="EA26" s="44">
        <f>DY26+DZ26</f>
        <v>0</v>
      </c>
      <c r="EB26" s="5"/>
      <c r="EC26" s="44"/>
      <c r="ED26" s="44">
        <v>0</v>
      </c>
      <c r="EE26" s="44">
        <v>0</v>
      </c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</row>
    <row r="27" spans="1:170" x14ac:dyDescent="0.2">
      <c r="A27" s="47">
        <v>43922</v>
      </c>
      <c r="E27" s="3">
        <v>5870000</v>
      </c>
      <c r="F27" s="3">
        <v>174184</v>
      </c>
      <c r="G27" s="3">
        <v>0</v>
      </c>
      <c r="H27" s="3">
        <v>1213496</v>
      </c>
      <c r="I27" s="3">
        <f t="shared" si="59"/>
        <v>5870000</v>
      </c>
      <c r="J27" s="3">
        <f t="shared" si="2"/>
        <v>1387680</v>
      </c>
      <c r="K27" s="3">
        <f t="shared" si="3"/>
        <v>7257680</v>
      </c>
      <c r="M27" s="5">
        <v>841246.72300000011</v>
      </c>
      <c r="N27" s="5">
        <v>198871.50549370001</v>
      </c>
      <c r="O27" s="5">
        <f t="shared" si="0"/>
        <v>1040118.2284937002</v>
      </c>
      <c r="Q27" s="5">
        <f>U27+Y27+AC27+AK27+AO27+AS27+BE27+BI27+BM27+BU27+CC27+CG27+CK27+CO27+CS27+CW27+DA27+DE27+DI27+DM27+DQ27+DU27+DY27+AG27+AW27+BQ27+BY27+BA27</f>
        <v>5028753.2770000007</v>
      </c>
      <c r="R27" s="3">
        <f t="shared" si="4"/>
        <v>1188808.4945062995</v>
      </c>
      <c r="S27" s="5">
        <f t="shared" si="6"/>
        <v>6217561.7715063002</v>
      </c>
      <c r="U27" s="5">
        <v>99678.47</v>
      </c>
      <c r="V27" s="5">
        <v>20851.869892999999</v>
      </c>
      <c r="W27" s="5">
        <f t="shared" si="8"/>
        <v>120530.339893</v>
      </c>
      <c r="Y27" s="5">
        <v>23740.628000000001</v>
      </c>
      <c r="Z27" s="5">
        <v>4966.3331132000003</v>
      </c>
      <c r="AA27" s="5">
        <f t="shared" si="10"/>
        <v>28706.961113199999</v>
      </c>
      <c r="AC27" s="5">
        <v>5847.6940000000004</v>
      </c>
      <c r="AD27" s="5">
        <v>1223.2867785999999</v>
      </c>
      <c r="AE27" s="5">
        <f t="shared" si="12"/>
        <v>7070.9807786000001</v>
      </c>
      <c r="AG27" s="5">
        <v>213.66799999999998</v>
      </c>
      <c r="AH27" s="5">
        <v>44.6974892</v>
      </c>
      <c r="AI27" s="5">
        <f t="shared" si="14"/>
        <v>258.36548919999996</v>
      </c>
      <c r="AK27" s="5">
        <v>23.48</v>
      </c>
      <c r="AL27" s="5">
        <v>4.9118119999999994</v>
      </c>
      <c r="AM27" s="5">
        <f t="shared" si="16"/>
        <v>28.391812000000002</v>
      </c>
      <c r="AO27" s="5">
        <v>303423.82200000004</v>
      </c>
      <c r="AP27" s="5">
        <v>63473.627341800006</v>
      </c>
      <c r="AQ27" s="5">
        <f t="shared" si="18"/>
        <v>366897.44934180006</v>
      </c>
      <c r="AR27" s="5"/>
      <c r="AS27" s="5">
        <v>3645.27</v>
      </c>
      <c r="AT27" s="5">
        <v>762.55881299999999</v>
      </c>
      <c r="AU27" s="5">
        <f t="shared" si="20"/>
        <v>4407.8288130000001</v>
      </c>
      <c r="AV27" s="5"/>
      <c r="AW27" s="5">
        <v>4253.9889999999996</v>
      </c>
      <c r="AX27" s="5">
        <v>889.89753910000002</v>
      </c>
      <c r="AY27" s="5">
        <f t="shared" si="22"/>
        <v>5143.8865390999999</v>
      </c>
      <c r="AZ27" s="5"/>
      <c r="BA27" s="5">
        <v>21.719000000000001</v>
      </c>
      <c r="BB27" s="5">
        <v>4.5434261000000005</v>
      </c>
      <c r="BC27" s="5">
        <f t="shared" si="1"/>
        <v>26.262426100000003</v>
      </c>
      <c r="BD27" s="5"/>
      <c r="BE27" s="5">
        <v>22520.255000000001</v>
      </c>
      <c r="BF27" s="5">
        <v>4711.0416845</v>
      </c>
      <c r="BG27" s="5">
        <f t="shared" si="25"/>
        <v>27231.296684500001</v>
      </c>
      <c r="BH27" s="5"/>
      <c r="BI27" s="5">
        <v>12853.539000000001</v>
      </c>
      <c r="BJ27" s="5">
        <v>2688.8486841000004</v>
      </c>
      <c r="BK27" s="5">
        <f t="shared" si="27"/>
        <v>15542.387684100002</v>
      </c>
      <c r="BL27" s="5"/>
      <c r="BM27" s="5">
        <v>142107.41700000002</v>
      </c>
      <c r="BN27" s="5">
        <v>29727.636972300003</v>
      </c>
      <c r="BO27" s="5">
        <f t="shared" si="29"/>
        <v>171835.05397230003</v>
      </c>
      <c r="BP27" s="5"/>
      <c r="BQ27" s="5">
        <v>1041.925</v>
      </c>
      <c r="BR27" s="5">
        <v>217.9616575</v>
      </c>
      <c r="BS27" s="5">
        <f t="shared" si="31"/>
        <v>1259.8866575</v>
      </c>
      <c r="BT27" s="5"/>
      <c r="BU27" s="5">
        <v>37256.89</v>
      </c>
      <c r="BV27" s="5">
        <v>7793.8176910000002</v>
      </c>
      <c r="BW27" s="5">
        <f t="shared" si="33"/>
        <v>45050.707691000003</v>
      </c>
      <c r="BX27" s="5"/>
      <c r="BY27" s="5">
        <v>87755.326000000001</v>
      </c>
      <c r="BZ27" s="5">
        <v>18357.6517594</v>
      </c>
      <c r="CA27" s="5">
        <f t="shared" si="5"/>
        <v>106112.9777594</v>
      </c>
      <c r="CB27" s="5"/>
      <c r="CC27" s="5">
        <v>34350.652999999998</v>
      </c>
      <c r="CD27" s="5">
        <v>7185.8581607000006</v>
      </c>
      <c r="CE27" s="5">
        <f t="shared" si="36"/>
        <v>41536.5111607</v>
      </c>
      <c r="CF27" s="5"/>
      <c r="CG27" s="5">
        <v>42552.803999999996</v>
      </c>
      <c r="CH27" s="5">
        <v>8901.6768876000006</v>
      </c>
      <c r="CI27" s="5">
        <f t="shared" si="38"/>
        <v>51454.480887599995</v>
      </c>
      <c r="CJ27" s="5"/>
      <c r="CK27" s="5">
        <v>4921.9949999999999</v>
      </c>
      <c r="CL27" s="5">
        <v>1029.6385905</v>
      </c>
      <c r="CM27" s="5">
        <f t="shared" si="40"/>
        <v>5951.6335904999996</v>
      </c>
      <c r="CN27" s="5"/>
      <c r="CO27" s="5">
        <v>520298.016</v>
      </c>
      <c r="CP27" s="5">
        <v>108841.8244704</v>
      </c>
      <c r="CQ27" s="5">
        <f t="shared" si="42"/>
        <v>629139.84047039994</v>
      </c>
      <c r="CR27" s="5"/>
      <c r="CS27" s="5">
        <v>495323.51400000002</v>
      </c>
      <c r="CT27" s="5">
        <v>103617.3756366</v>
      </c>
      <c r="CU27" s="5">
        <f t="shared" si="44"/>
        <v>598940.88963660004</v>
      </c>
      <c r="CV27" s="5"/>
      <c r="CW27" s="5">
        <v>11743.521999999999</v>
      </c>
      <c r="CX27" s="5">
        <v>2456.6427718</v>
      </c>
      <c r="CY27" s="5">
        <f t="shared" si="46"/>
        <v>14200.164771799999</v>
      </c>
      <c r="CZ27" s="5"/>
      <c r="DA27" s="5">
        <v>841382.32</v>
      </c>
      <c r="DB27" s="5">
        <v>176009.871208</v>
      </c>
      <c r="DC27" s="5">
        <f t="shared" si="48"/>
        <v>1017392.1912079999</v>
      </c>
      <c r="DD27" s="5"/>
      <c r="DE27" s="5">
        <v>1081946.0730000001</v>
      </c>
      <c r="DF27" s="5">
        <v>226333.71825870001</v>
      </c>
      <c r="DG27" s="5">
        <f t="shared" si="50"/>
        <v>1308279.7912587002</v>
      </c>
      <c r="DH27" s="5"/>
      <c r="DI27" s="5">
        <v>33759.544000000002</v>
      </c>
      <c r="DJ27" s="5">
        <v>7062.2032935999996</v>
      </c>
      <c r="DK27" s="5">
        <f t="shared" si="52"/>
        <v>40821.747293599998</v>
      </c>
      <c r="DL27" s="5"/>
      <c r="DM27" s="5">
        <v>92569.312999999995</v>
      </c>
      <c r="DN27" s="5">
        <v>19364.696014699999</v>
      </c>
      <c r="DO27" s="5">
        <f t="shared" si="54"/>
        <v>111934.00901469999</v>
      </c>
      <c r="DP27" s="5"/>
      <c r="DQ27" s="5">
        <v>653418.46299999999</v>
      </c>
      <c r="DR27" s="5">
        <v>136689.46539969998</v>
      </c>
      <c r="DS27" s="5">
        <f t="shared" si="56"/>
        <v>790107.92839969997</v>
      </c>
      <c r="DT27" s="5"/>
      <c r="DU27" s="5">
        <v>472102.96799999999</v>
      </c>
      <c r="DV27" s="5">
        <v>98759.839159199997</v>
      </c>
      <c r="DW27" s="5">
        <f t="shared" si="58"/>
        <v>570862.80715919996</v>
      </c>
      <c r="DX27" s="5"/>
      <c r="DY27" s="5">
        <f>5028753-5028753</f>
        <v>0</v>
      </c>
      <c r="DZ27" s="5">
        <f>1188808-1051971</f>
        <v>136837</v>
      </c>
      <c r="EA27" s="5">
        <f t="shared" ref="EA27:EA33" si="60">DY27+DZ27</f>
        <v>136837</v>
      </c>
      <c r="EB27" s="5"/>
      <c r="EC27" s="5">
        <v>0</v>
      </c>
      <c r="ED27" s="5">
        <v>22890</v>
      </c>
      <c r="EE27" s="5">
        <v>22890</v>
      </c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</row>
    <row r="28" spans="1:170" x14ac:dyDescent="0.2">
      <c r="A28" s="47">
        <v>44105</v>
      </c>
      <c r="F28" s="3">
        <v>88335</v>
      </c>
      <c r="H28" s="3">
        <v>1220275</v>
      </c>
      <c r="J28" s="3">
        <f t="shared" si="2"/>
        <v>1308610</v>
      </c>
      <c r="K28" s="3">
        <f t="shared" si="3"/>
        <v>1308610</v>
      </c>
      <c r="N28" s="5">
        <v>187541.23634160004</v>
      </c>
      <c r="O28" s="5">
        <f t="shared" si="0"/>
        <v>187541.23634160004</v>
      </c>
      <c r="Q28" s="5"/>
      <c r="R28" s="3">
        <f t="shared" si="4"/>
        <v>1121068.7636583999</v>
      </c>
      <c r="S28" s="5">
        <f t="shared" si="6"/>
        <v>1121068.7636583999</v>
      </c>
      <c r="U28" s="5"/>
      <c r="V28" s="5">
        <v>19394.068024</v>
      </c>
      <c r="W28" s="5">
        <f t="shared" si="8"/>
        <v>19394.068024</v>
      </c>
      <c r="Z28" s="5">
        <v>4619.1254176000002</v>
      </c>
      <c r="AA28" s="5">
        <f t="shared" si="10"/>
        <v>4619.1254176000002</v>
      </c>
      <c r="AD28" s="5">
        <v>1137.7640048000001</v>
      </c>
      <c r="AE28" s="5">
        <f t="shared" si="12"/>
        <v>1137.7640048000001</v>
      </c>
      <c r="AH28" s="5">
        <v>41.572585599999996</v>
      </c>
      <c r="AI28" s="5">
        <f t="shared" si="14"/>
        <v>41.572585599999996</v>
      </c>
      <c r="AK28" s="5"/>
      <c r="AL28" s="5">
        <v>4.568416</v>
      </c>
      <c r="AM28" s="5">
        <f t="shared" si="16"/>
        <v>4.568416</v>
      </c>
      <c r="AO28" s="5"/>
      <c r="AP28" s="5">
        <v>59036.041022400001</v>
      </c>
      <c r="AQ28" s="5">
        <f t="shared" si="18"/>
        <v>59036.041022400001</v>
      </c>
      <c r="AR28" s="5"/>
      <c r="AS28" s="5"/>
      <c r="AT28" s="5">
        <v>709.24658399999998</v>
      </c>
      <c r="AU28" s="5">
        <f t="shared" si="20"/>
        <v>709.24658399999998</v>
      </c>
      <c r="AV28" s="5"/>
      <c r="AW28" s="5"/>
      <c r="AX28" s="5">
        <v>827.68276879999996</v>
      </c>
      <c r="AY28" s="5">
        <f t="shared" si="22"/>
        <v>827.68276879999996</v>
      </c>
      <c r="AZ28" s="5"/>
      <c r="BA28" s="5"/>
      <c r="BB28" s="5">
        <v>4.2257848000000005</v>
      </c>
      <c r="BC28" s="5">
        <f t="shared" si="1"/>
        <v>4.2257848000000005</v>
      </c>
      <c r="BD28" s="5"/>
      <c r="BE28" s="5"/>
      <c r="BF28" s="5">
        <v>4381.6819960000003</v>
      </c>
      <c r="BG28" s="5">
        <f t="shared" si="25"/>
        <v>4381.6819960000003</v>
      </c>
      <c r="BH28" s="5"/>
      <c r="BI28" s="5"/>
      <c r="BJ28" s="5">
        <v>2500.8651288000001</v>
      </c>
      <c r="BK28" s="5">
        <f t="shared" si="27"/>
        <v>2500.8651288000001</v>
      </c>
      <c r="BL28" s="5"/>
      <c r="BM28" s="5"/>
      <c r="BN28" s="5">
        <v>27649.309946400001</v>
      </c>
      <c r="BO28" s="5">
        <f t="shared" si="29"/>
        <v>27649.309946400001</v>
      </c>
      <c r="BP28" s="5"/>
      <c r="BQ28" s="5"/>
      <c r="BR28" s="5">
        <v>202.72346000000002</v>
      </c>
      <c r="BS28" s="5">
        <f t="shared" si="31"/>
        <v>202.72346000000002</v>
      </c>
      <c r="BT28" s="5"/>
      <c r="BU28" s="5"/>
      <c r="BV28" s="5">
        <v>7248.934088</v>
      </c>
      <c r="BW28" s="5">
        <f t="shared" si="33"/>
        <v>7248.934088</v>
      </c>
      <c r="BX28" s="5"/>
      <c r="BY28" s="5"/>
      <c r="BZ28" s="5">
        <v>17074.226379199998</v>
      </c>
      <c r="CA28" s="5">
        <f t="shared" si="5"/>
        <v>17074.226379199998</v>
      </c>
      <c r="CB28" s="5"/>
      <c r="CC28" s="5"/>
      <c r="CD28" s="5">
        <v>6683.4783975999999</v>
      </c>
      <c r="CE28" s="5">
        <f t="shared" si="36"/>
        <v>6683.4783975999999</v>
      </c>
      <c r="CF28" s="5"/>
      <c r="CG28" s="5"/>
      <c r="CH28" s="5">
        <v>8279.3403168000004</v>
      </c>
      <c r="CI28" s="5">
        <f t="shared" si="38"/>
        <v>8279.3403168000004</v>
      </c>
      <c r="CJ28" s="5"/>
      <c r="CK28" s="5"/>
      <c r="CL28" s="5">
        <v>957.65420400000005</v>
      </c>
      <c r="CM28" s="5">
        <f t="shared" si="40"/>
        <v>957.65420400000005</v>
      </c>
      <c r="CN28" s="5"/>
      <c r="CO28" s="5"/>
      <c r="CP28" s="5">
        <v>101232.4438272</v>
      </c>
      <c r="CQ28" s="5">
        <f t="shared" si="42"/>
        <v>101232.4438272</v>
      </c>
      <c r="CR28" s="5"/>
      <c r="CS28" s="5"/>
      <c r="CT28" s="5">
        <v>96373.248148800005</v>
      </c>
      <c r="CU28" s="5">
        <f t="shared" si="44"/>
        <v>96373.248148800005</v>
      </c>
      <c r="CV28" s="5"/>
      <c r="CW28" s="5"/>
      <c r="CX28" s="5">
        <v>2284.8932623999999</v>
      </c>
      <c r="CY28" s="5">
        <f t="shared" si="46"/>
        <v>2284.8932623999999</v>
      </c>
      <c r="CZ28" s="5"/>
      <c r="DA28" s="5"/>
      <c r="DB28" s="5">
        <v>163704.61894399999</v>
      </c>
      <c r="DC28" s="5">
        <f t="shared" si="48"/>
        <v>163704.61894399999</v>
      </c>
      <c r="DD28" s="5"/>
      <c r="DE28" s="5"/>
      <c r="DF28" s="5">
        <v>210510.2108616</v>
      </c>
      <c r="DG28" s="5">
        <f t="shared" si="50"/>
        <v>210510.2108616</v>
      </c>
      <c r="DH28" s="5"/>
      <c r="DI28" s="5"/>
      <c r="DJ28" s="5">
        <v>6568.4685247999996</v>
      </c>
      <c r="DK28" s="5">
        <f t="shared" si="52"/>
        <v>6568.4685247999996</v>
      </c>
      <c r="DL28" s="5"/>
      <c r="DM28" s="5"/>
      <c r="DN28" s="5">
        <v>18010.865869599998</v>
      </c>
      <c r="DO28" s="5">
        <f t="shared" si="54"/>
        <v>18010.865869599998</v>
      </c>
      <c r="DP28" s="5"/>
      <c r="DQ28" s="5"/>
      <c r="DR28" s="5">
        <v>127133.19254959999</v>
      </c>
      <c r="DS28" s="5">
        <f t="shared" si="56"/>
        <v>127133.19254959999</v>
      </c>
      <c r="DT28" s="5"/>
      <c r="DU28" s="5"/>
      <c r="DV28" s="5">
        <v>91855.313145599997</v>
      </c>
      <c r="DW28" s="5">
        <f t="shared" si="58"/>
        <v>91855.313145599997</v>
      </c>
      <c r="DX28" s="5"/>
      <c r="DY28" s="5"/>
      <c r="DZ28" s="5">
        <f>1121069-978426</f>
        <v>142643</v>
      </c>
      <c r="EA28" s="5">
        <f t="shared" si="60"/>
        <v>142643</v>
      </c>
      <c r="EB28" s="5"/>
      <c r="EC28" s="5"/>
      <c r="ED28" s="5">
        <v>23863</v>
      </c>
      <c r="EE28" s="5">
        <v>23863</v>
      </c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</row>
    <row r="29" spans="1:170" x14ac:dyDescent="0.2">
      <c r="A29" s="47">
        <v>44287</v>
      </c>
      <c r="E29" s="3">
        <v>6040000</v>
      </c>
      <c r="F29" s="3">
        <v>88335</v>
      </c>
      <c r="G29" s="3">
        <v>0</v>
      </c>
      <c r="H29" s="3">
        <v>1220275</v>
      </c>
      <c r="I29" s="3">
        <f t="shared" si="59"/>
        <v>6040000</v>
      </c>
      <c r="J29" s="3">
        <f t="shared" si="2"/>
        <v>1308610</v>
      </c>
      <c r="K29" s="3">
        <f t="shared" si="3"/>
        <v>7348610</v>
      </c>
      <c r="M29" s="5">
        <v>865609.91599999997</v>
      </c>
      <c r="N29" s="5">
        <v>187541.23634160004</v>
      </c>
      <c r="O29" s="5">
        <f t="shared" si="0"/>
        <v>1053151.1523416</v>
      </c>
      <c r="Q29" s="5">
        <f>U29+Y29+AC29+AK29+AO29+AS29+BE29+BI29+BM29+BU29+CC29+CG29+CK29+CO29+CS29+CW29+DA29+DE29+DI29+DM29+DQ29+DU29+DY29+AG29+AW29+BQ29+BY29+BA29</f>
        <v>5174390.0840000007</v>
      </c>
      <c r="R29" s="3">
        <f t="shared" si="4"/>
        <v>1121068.7636583999</v>
      </c>
      <c r="S29" s="5">
        <f t="shared" si="6"/>
        <v>6295458.8476584004</v>
      </c>
      <c r="U29" s="5">
        <v>102565.23999999999</v>
      </c>
      <c r="V29" s="5">
        <v>19394.068024</v>
      </c>
      <c r="W29" s="5">
        <f t="shared" si="8"/>
        <v>121959.308024</v>
      </c>
      <c r="Y29" s="5">
        <v>24428.175999999999</v>
      </c>
      <c r="Z29" s="5">
        <v>4619.1254176000002</v>
      </c>
      <c r="AA29" s="5">
        <f t="shared" si="10"/>
        <v>29047.3014176</v>
      </c>
      <c r="AC29" s="5">
        <v>6017.0479999999998</v>
      </c>
      <c r="AD29" s="5">
        <v>1137.7640048000001</v>
      </c>
      <c r="AE29" s="5">
        <f t="shared" si="12"/>
        <v>7154.8120048000001</v>
      </c>
      <c r="AG29" s="5">
        <v>219.85599999999999</v>
      </c>
      <c r="AH29" s="5">
        <v>41.572585599999996</v>
      </c>
      <c r="AI29" s="5">
        <f t="shared" si="14"/>
        <v>261.42858560000002</v>
      </c>
      <c r="AK29" s="5">
        <v>24.16</v>
      </c>
      <c r="AL29" s="5">
        <v>4.568416</v>
      </c>
      <c r="AM29" s="5">
        <f t="shared" si="16"/>
        <v>28.728415999999999</v>
      </c>
      <c r="AO29" s="5">
        <v>312211.22400000005</v>
      </c>
      <c r="AP29" s="5">
        <v>59036.041022400001</v>
      </c>
      <c r="AQ29" s="5">
        <f t="shared" si="18"/>
        <v>371247.26502240007</v>
      </c>
      <c r="AR29" s="5"/>
      <c r="AS29" s="5">
        <v>3750.84</v>
      </c>
      <c r="AT29" s="5">
        <v>709.24658399999998</v>
      </c>
      <c r="AU29" s="5">
        <f t="shared" si="20"/>
        <v>4460.0865840000006</v>
      </c>
      <c r="AV29" s="5"/>
      <c r="AW29" s="5">
        <v>4377.1880000000001</v>
      </c>
      <c r="AX29" s="5">
        <v>827.68276879999996</v>
      </c>
      <c r="AY29" s="5">
        <f t="shared" si="22"/>
        <v>5204.8707688000004</v>
      </c>
      <c r="AZ29" s="5"/>
      <c r="BA29" s="5">
        <v>22.348000000000003</v>
      </c>
      <c r="BB29" s="5">
        <v>4.2257848000000005</v>
      </c>
      <c r="BC29" s="5">
        <f t="shared" si="1"/>
        <v>26.573784800000002</v>
      </c>
      <c r="BD29" s="5"/>
      <c r="BE29" s="5">
        <v>23172.46</v>
      </c>
      <c r="BF29" s="5">
        <v>4381.6819960000003</v>
      </c>
      <c r="BG29" s="5">
        <f t="shared" si="25"/>
        <v>27554.141995999998</v>
      </c>
      <c r="BH29" s="5"/>
      <c r="BI29" s="5">
        <v>13225.788</v>
      </c>
      <c r="BJ29" s="5">
        <v>2500.8651288000001</v>
      </c>
      <c r="BK29" s="5">
        <f t="shared" si="27"/>
        <v>15726.653128800001</v>
      </c>
      <c r="BL29" s="5"/>
      <c r="BM29" s="5">
        <v>146222.96400000001</v>
      </c>
      <c r="BN29" s="5">
        <v>27649.309946400001</v>
      </c>
      <c r="BO29" s="5">
        <f t="shared" si="29"/>
        <v>173872.2739464</v>
      </c>
      <c r="BP29" s="5"/>
      <c r="BQ29" s="5">
        <v>1072.1000000000001</v>
      </c>
      <c r="BR29" s="5">
        <v>202.72346000000002</v>
      </c>
      <c r="BS29" s="5">
        <f t="shared" si="31"/>
        <v>1274.8234600000001</v>
      </c>
      <c r="BT29" s="5"/>
      <c r="BU29" s="5">
        <v>38335.880000000005</v>
      </c>
      <c r="BV29" s="5">
        <v>7248.934088</v>
      </c>
      <c r="BW29" s="5">
        <f t="shared" si="33"/>
        <v>45584.814088000006</v>
      </c>
      <c r="BX29" s="5"/>
      <c r="BY29" s="5">
        <v>90296.792000000001</v>
      </c>
      <c r="BZ29" s="5">
        <v>17074.226379199998</v>
      </c>
      <c r="CA29" s="5">
        <f t="shared" si="5"/>
        <v>107371.0183792</v>
      </c>
      <c r="CB29" s="5"/>
      <c r="CC29" s="5">
        <v>35345.476000000002</v>
      </c>
      <c r="CD29" s="5">
        <v>6683.4783975999999</v>
      </c>
      <c r="CE29" s="5">
        <f t="shared" si="36"/>
        <v>42028.954397599999</v>
      </c>
      <c r="CF29" s="5"/>
      <c r="CG29" s="5">
        <v>43785.167999999998</v>
      </c>
      <c r="CH29" s="5">
        <v>8279.3403168000004</v>
      </c>
      <c r="CI29" s="5">
        <f t="shared" si="38"/>
        <v>52064.508316799998</v>
      </c>
      <c r="CJ29" s="5"/>
      <c r="CK29" s="5">
        <v>5064.54</v>
      </c>
      <c r="CL29" s="5">
        <v>957.65420400000005</v>
      </c>
      <c r="CM29" s="5">
        <f t="shared" si="40"/>
        <v>6022.1942040000004</v>
      </c>
      <c r="CN29" s="5"/>
      <c r="CO29" s="5">
        <v>535366.272</v>
      </c>
      <c r="CP29" s="5">
        <v>101232.4438272</v>
      </c>
      <c r="CQ29" s="5">
        <f t="shared" si="42"/>
        <v>636598.71582719998</v>
      </c>
      <c r="CR29" s="5"/>
      <c r="CS29" s="5">
        <v>509668.48800000001</v>
      </c>
      <c r="CT29" s="5">
        <v>96373.248148800005</v>
      </c>
      <c r="CU29" s="5">
        <f t="shared" si="44"/>
        <v>606041.7361488</v>
      </c>
      <c r="CV29" s="5"/>
      <c r="CW29" s="5">
        <v>12083.624</v>
      </c>
      <c r="CX29" s="5">
        <v>2284.8932623999999</v>
      </c>
      <c r="CY29" s="5">
        <f t="shared" si="46"/>
        <v>14368.517262400001</v>
      </c>
      <c r="CZ29" s="5"/>
      <c r="DA29" s="5">
        <v>865749.44</v>
      </c>
      <c r="DB29" s="5">
        <v>163704.61894399999</v>
      </c>
      <c r="DC29" s="5">
        <f t="shared" si="48"/>
        <v>1029454.0589439999</v>
      </c>
      <c r="DD29" s="5"/>
      <c r="DE29" s="5">
        <v>1113280.1160000002</v>
      </c>
      <c r="DF29" s="5">
        <v>210510.2108616</v>
      </c>
      <c r="DG29" s="5">
        <f t="shared" si="50"/>
        <v>1323790.3268616002</v>
      </c>
      <c r="DH29" s="5"/>
      <c r="DI29" s="5">
        <v>34737.248</v>
      </c>
      <c r="DJ29" s="5">
        <v>6568.4685247999996</v>
      </c>
      <c r="DK29" s="5">
        <f t="shared" si="52"/>
        <v>41305.716524800002</v>
      </c>
      <c r="DL29" s="5"/>
      <c r="DM29" s="5">
        <v>95250.195999999996</v>
      </c>
      <c r="DN29" s="5">
        <v>18010.865869599998</v>
      </c>
      <c r="DO29" s="5">
        <f t="shared" si="54"/>
        <v>113261.0618696</v>
      </c>
      <c r="DP29" s="5"/>
      <c r="DQ29" s="5">
        <v>672341.99599999993</v>
      </c>
      <c r="DR29" s="5">
        <v>127133.19254959999</v>
      </c>
      <c r="DS29" s="5">
        <f t="shared" si="56"/>
        <v>799475.18854959996</v>
      </c>
      <c r="DT29" s="5"/>
      <c r="DU29" s="5">
        <v>485775.45599999995</v>
      </c>
      <c r="DV29" s="5">
        <v>91855.313145599997</v>
      </c>
      <c r="DW29" s="5">
        <f t="shared" si="58"/>
        <v>577630.76914559992</v>
      </c>
      <c r="DX29" s="5"/>
      <c r="DY29" s="5">
        <f>5174390-5174390</f>
        <v>0</v>
      </c>
      <c r="DZ29" s="5">
        <f>1121069-978426</f>
        <v>142643</v>
      </c>
      <c r="EA29" s="5">
        <f t="shared" si="60"/>
        <v>142643</v>
      </c>
      <c r="EB29" s="5"/>
      <c r="EC29" s="5">
        <v>0</v>
      </c>
      <c r="ED29" s="5">
        <v>23863</v>
      </c>
      <c r="EE29" s="5">
        <v>23863</v>
      </c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</row>
    <row r="30" spans="1:170" x14ac:dyDescent="0.2">
      <c r="A30" s="47">
        <v>44470</v>
      </c>
      <c r="F30" s="3">
        <v>0</v>
      </c>
      <c r="H30" s="3">
        <v>1220275</v>
      </c>
      <c r="J30" s="3">
        <f t="shared" si="2"/>
        <v>1220275</v>
      </c>
      <c r="K30" s="3">
        <f t="shared" si="3"/>
        <v>1220275</v>
      </c>
      <c r="N30" s="5">
        <v>174880.69132010001</v>
      </c>
      <c r="O30" s="5">
        <f t="shared" si="0"/>
        <v>174880.69132010001</v>
      </c>
      <c r="Q30" s="5"/>
      <c r="R30" s="3">
        <f t="shared" si="4"/>
        <v>1045394.3086798999</v>
      </c>
      <c r="S30" s="5">
        <f t="shared" si="6"/>
        <v>1045394.3086798999</v>
      </c>
      <c r="U30" s="5"/>
      <c r="V30" s="5">
        <v>17894.051389</v>
      </c>
      <c r="W30" s="5">
        <f t="shared" si="8"/>
        <v>17894.051389</v>
      </c>
      <c r="Z30" s="5">
        <v>4261.8633436</v>
      </c>
      <c r="AA30" s="5">
        <f t="shared" si="10"/>
        <v>4261.8633436</v>
      </c>
      <c r="AD30" s="5">
        <v>1049.7646778000001</v>
      </c>
      <c r="AE30" s="5">
        <f t="shared" si="12"/>
        <v>1049.7646778000001</v>
      </c>
      <c r="AH30" s="5">
        <v>38.3571916</v>
      </c>
      <c r="AI30" s="5">
        <f t="shared" si="14"/>
        <v>38.3571916</v>
      </c>
      <c r="AK30" s="5"/>
      <c r="AL30" s="5">
        <v>4.2150759999999998</v>
      </c>
      <c r="AM30" s="5">
        <f t="shared" si="16"/>
        <v>4.2150759999999998</v>
      </c>
      <c r="AO30" s="5"/>
      <c r="AP30" s="5">
        <v>54469.951871400001</v>
      </c>
      <c r="AQ30" s="5">
        <f t="shared" si="18"/>
        <v>54469.951871400001</v>
      </c>
      <c r="AR30" s="5"/>
      <c r="AS30" s="5"/>
      <c r="AT30" s="5">
        <v>654.39054900000008</v>
      </c>
      <c r="AU30" s="5">
        <f t="shared" si="20"/>
        <v>654.39054900000008</v>
      </c>
      <c r="AV30" s="5"/>
      <c r="AW30" s="5"/>
      <c r="AX30" s="5">
        <v>763.66639429999998</v>
      </c>
      <c r="AY30" s="5">
        <f t="shared" si="22"/>
        <v>763.66639429999998</v>
      </c>
      <c r="AZ30" s="5"/>
      <c r="BA30" s="5"/>
      <c r="BB30" s="5">
        <v>3.8989453000000003</v>
      </c>
      <c r="BC30" s="5">
        <f t="shared" si="1"/>
        <v>3.8989453000000003</v>
      </c>
      <c r="BD30" s="5"/>
      <c r="BE30" s="5"/>
      <c r="BF30" s="5">
        <v>4042.7847685000002</v>
      </c>
      <c r="BG30" s="5">
        <f t="shared" si="25"/>
        <v>4042.7847685000002</v>
      </c>
      <c r="BH30" s="5"/>
      <c r="BI30" s="5"/>
      <c r="BJ30" s="5">
        <v>2307.4379793000003</v>
      </c>
      <c r="BK30" s="5">
        <f t="shared" si="27"/>
        <v>2307.4379793000003</v>
      </c>
      <c r="BL30" s="5"/>
      <c r="BM30" s="5"/>
      <c r="BN30" s="5">
        <v>25510.799097900002</v>
      </c>
      <c r="BO30" s="5">
        <f t="shared" si="29"/>
        <v>25510.799097900002</v>
      </c>
      <c r="BP30" s="5"/>
      <c r="BQ30" s="5"/>
      <c r="BR30" s="5">
        <v>187.04399750000002</v>
      </c>
      <c r="BS30" s="5">
        <f t="shared" si="31"/>
        <v>187.04399750000002</v>
      </c>
      <c r="BT30" s="5"/>
      <c r="BU30" s="5"/>
      <c r="BV30" s="5">
        <v>6688.2718430000004</v>
      </c>
      <c r="BW30" s="5">
        <f t="shared" si="33"/>
        <v>6688.2718430000004</v>
      </c>
      <c r="BX30" s="5"/>
      <c r="BY30" s="5"/>
      <c r="BZ30" s="5">
        <v>15753.635796199998</v>
      </c>
      <c r="CA30" s="5">
        <f t="shared" si="5"/>
        <v>15753.635796199998</v>
      </c>
      <c r="CB30" s="5"/>
      <c r="CC30" s="5"/>
      <c r="CD30" s="5">
        <v>6166.5508110999999</v>
      </c>
      <c r="CE30" s="5">
        <f t="shared" si="36"/>
        <v>6166.5508110999999</v>
      </c>
      <c r="CF30" s="5"/>
      <c r="CG30" s="5"/>
      <c r="CH30" s="5">
        <v>7638.9822347999998</v>
      </c>
      <c r="CI30" s="5">
        <f t="shared" si="38"/>
        <v>7638.9822347999998</v>
      </c>
      <c r="CJ30" s="5"/>
      <c r="CK30" s="5"/>
      <c r="CL30" s="5">
        <v>883.5853065</v>
      </c>
      <c r="CM30" s="5">
        <f t="shared" si="40"/>
        <v>883.5853065</v>
      </c>
      <c r="CN30" s="5"/>
      <c r="CO30" s="5"/>
      <c r="CP30" s="5">
        <v>93402.712099199998</v>
      </c>
      <c r="CQ30" s="5">
        <f t="shared" si="42"/>
        <v>93402.712099199998</v>
      </c>
      <c r="CR30" s="5"/>
      <c r="CS30" s="5"/>
      <c r="CT30" s="5">
        <v>88919.346511800002</v>
      </c>
      <c r="CU30" s="5">
        <f t="shared" si="44"/>
        <v>88919.346511800002</v>
      </c>
      <c r="CV30" s="5"/>
      <c r="CW30" s="5"/>
      <c r="CX30" s="5">
        <v>2108.1702614000001</v>
      </c>
      <c r="CY30" s="5">
        <f t="shared" si="46"/>
        <v>2108.1702614000001</v>
      </c>
      <c r="CZ30" s="5"/>
      <c r="DA30" s="5"/>
      <c r="DB30" s="5">
        <v>151043.03338399998</v>
      </c>
      <c r="DC30" s="5">
        <f t="shared" si="48"/>
        <v>151043.03338399998</v>
      </c>
      <c r="DD30" s="5"/>
      <c r="DE30" s="5"/>
      <c r="DF30" s="5">
        <v>194228.48916510001</v>
      </c>
      <c r="DG30" s="5">
        <f t="shared" si="50"/>
        <v>194228.48916510001</v>
      </c>
      <c r="DH30" s="5"/>
      <c r="DI30" s="5"/>
      <c r="DJ30" s="5">
        <v>6060.4362727999996</v>
      </c>
      <c r="DK30" s="5">
        <f t="shared" si="52"/>
        <v>6060.4362727999996</v>
      </c>
      <c r="DL30" s="5"/>
      <c r="DM30" s="5"/>
      <c r="DN30" s="5">
        <v>16617.831753099999</v>
      </c>
      <c r="DO30" s="5">
        <f t="shared" si="54"/>
        <v>16617.831753099999</v>
      </c>
      <c r="DP30" s="5"/>
      <c r="DQ30" s="5"/>
      <c r="DR30" s="5">
        <v>117300.19085809999</v>
      </c>
      <c r="DS30" s="5">
        <f t="shared" si="56"/>
        <v>117300.19085809999</v>
      </c>
      <c r="DT30" s="5"/>
      <c r="DU30" s="5"/>
      <c r="DV30" s="5">
        <v>84750.847101599997</v>
      </c>
      <c r="DW30" s="5">
        <f t="shared" si="58"/>
        <v>84750.847101599997</v>
      </c>
      <c r="DX30" s="5"/>
      <c r="DY30" s="5"/>
      <c r="DZ30" s="5">
        <f>1045394-902750</f>
        <v>142644</v>
      </c>
      <c r="EA30" s="5">
        <f t="shared" si="60"/>
        <v>142644</v>
      </c>
      <c r="EB30" s="5"/>
      <c r="EC30" s="5"/>
      <c r="ED30" s="5">
        <v>23862</v>
      </c>
      <c r="EE30" s="5">
        <v>23862</v>
      </c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</row>
    <row r="31" spans="1:170" x14ac:dyDescent="0.2">
      <c r="A31" s="47">
        <v>44652</v>
      </c>
      <c r="E31" s="3">
        <v>0</v>
      </c>
      <c r="F31" s="3">
        <v>0</v>
      </c>
      <c r="G31" s="3">
        <v>5125000</v>
      </c>
      <c r="H31" s="3">
        <v>1220275</v>
      </c>
      <c r="I31" s="3">
        <f t="shared" si="59"/>
        <v>5125000</v>
      </c>
      <c r="J31" s="3">
        <f t="shared" si="2"/>
        <v>1220275</v>
      </c>
      <c r="K31" s="3">
        <f t="shared" si="3"/>
        <v>6345275</v>
      </c>
      <c r="M31" s="5">
        <v>734478.67349999992</v>
      </c>
      <c r="N31" s="5">
        <v>174880.69132010001</v>
      </c>
      <c r="O31" s="5">
        <f t="shared" si="0"/>
        <v>909359.3648200999</v>
      </c>
      <c r="Q31" s="5">
        <f>U31+Y31+AC31+AK31+AO31+AS31+BE31+BI31+BM31+BU31+CC31+CG31+CK31+CO31+CS31+CW31+DA31+DE31+DI31+DM31+DQ31+DU31+DY31+AG31+AW31+BQ31+BY31+BA31</f>
        <v>4390521.3265000004</v>
      </c>
      <c r="R31" s="3">
        <f t="shared" si="4"/>
        <v>1045394.3086798999</v>
      </c>
      <c r="S31" s="5">
        <f t="shared" si="6"/>
        <v>5435915.6351799006</v>
      </c>
      <c r="U31" s="5">
        <v>105536.91499999999</v>
      </c>
      <c r="V31" s="5">
        <v>17894.051389</v>
      </c>
      <c r="W31" s="5">
        <f t="shared" si="8"/>
        <v>123430.96638899999</v>
      </c>
      <c r="Y31" s="5">
        <v>25135.946</v>
      </c>
      <c r="Z31" s="5">
        <v>4261.8633436</v>
      </c>
      <c r="AA31" s="5">
        <f t="shared" si="10"/>
        <v>29397.809343599998</v>
      </c>
      <c r="AC31" s="5">
        <v>6191.3829999999998</v>
      </c>
      <c r="AD31" s="5">
        <v>1049.7646778000001</v>
      </c>
      <c r="AE31" s="5">
        <f t="shared" si="12"/>
        <v>7241.1476777999997</v>
      </c>
      <c r="AG31" s="5">
        <v>226.22599999999997</v>
      </c>
      <c r="AH31" s="5">
        <v>38.3571916</v>
      </c>
      <c r="AI31" s="5">
        <f t="shared" si="14"/>
        <v>264.58319159999996</v>
      </c>
      <c r="AK31" s="5">
        <v>24.86</v>
      </c>
      <c r="AL31" s="5">
        <v>4.2150759999999998</v>
      </c>
      <c r="AM31" s="5">
        <f t="shared" si="16"/>
        <v>29.075075999999999</v>
      </c>
      <c r="AO31" s="5">
        <v>321257.07900000003</v>
      </c>
      <c r="AP31" s="5">
        <v>54469.951871400001</v>
      </c>
      <c r="AQ31" s="5">
        <f t="shared" si="18"/>
        <v>375727.03087140003</v>
      </c>
      <c r="AR31" s="5"/>
      <c r="AS31" s="5">
        <v>3859.5150000000003</v>
      </c>
      <c r="AT31" s="5">
        <v>654.39054900000008</v>
      </c>
      <c r="AU31" s="5">
        <f t="shared" si="20"/>
        <v>4513.9055490000001</v>
      </c>
      <c r="AV31" s="5"/>
      <c r="AW31" s="5">
        <v>4504.0105000000003</v>
      </c>
      <c r="AX31" s="5">
        <v>763.66639429999998</v>
      </c>
      <c r="AY31" s="5">
        <f t="shared" si="22"/>
        <v>5267.6768943000006</v>
      </c>
      <c r="AZ31" s="5"/>
      <c r="BA31" s="5">
        <v>22.9955</v>
      </c>
      <c r="BB31" s="5">
        <v>3.8989453000000003</v>
      </c>
      <c r="BC31" s="5">
        <f t="shared" si="1"/>
        <v>26.894445300000001</v>
      </c>
      <c r="BD31" s="5"/>
      <c r="BE31" s="5">
        <v>23843.8475</v>
      </c>
      <c r="BF31" s="5">
        <v>4042.7847685000002</v>
      </c>
      <c r="BG31" s="5">
        <f t="shared" si="25"/>
        <v>27886.632268500001</v>
      </c>
      <c r="BH31" s="5"/>
      <c r="BI31" s="5">
        <v>13608.985500000001</v>
      </c>
      <c r="BJ31" s="5">
        <v>2307.4379793000003</v>
      </c>
      <c r="BK31" s="5">
        <f t="shared" si="27"/>
        <v>15916.423479300001</v>
      </c>
      <c r="BL31" s="5"/>
      <c r="BM31" s="5">
        <v>150459.55650000001</v>
      </c>
      <c r="BN31" s="5">
        <v>25510.799097900002</v>
      </c>
      <c r="BO31" s="5">
        <f t="shared" si="29"/>
        <v>175970.35559789999</v>
      </c>
      <c r="BP31" s="5"/>
      <c r="BQ31" s="5">
        <v>1103.1625000000001</v>
      </c>
      <c r="BR31" s="5">
        <v>187.04399750000002</v>
      </c>
      <c r="BS31" s="5">
        <f t="shared" si="31"/>
        <v>1290.2064975000001</v>
      </c>
      <c r="BT31" s="5"/>
      <c r="BU31" s="5">
        <v>39446.605000000003</v>
      </c>
      <c r="BV31" s="5">
        <v>6688.2718430000004</v>
      </c>
      <c r="BW31" s="5">
        <f t="shared" si="33"/>
        <v>46134.876843000005</v>
      </c>
      <c r="BX31" s="5"/>
      <c r="BY31" s="5">
        <v>92913.006999999998</v>
      </c>
      <c r="BZ31" s="5">
        <v>15753.635796199998</v>
      </c>
      <c r="CA31" s="5">
        <f t="shared" si="5"/>
        <v>108666.6427962</v>
      </c>
      <c r="CB31" s="5"/>
      <c r="CC31" s="5">
        <v>36369.558499999999</v>
      </c>
      <c r="CD31" s="5">
        <v>6166.5508110999999</v>
      </c>
      <c r="CE31" s="5">
        <f t="shared" si="36"/>
        <v>42536.109311100001</v>
      </c>
      <c r="CF31" s="5"/>
      <c r="CG31" s="5">
        <v>45053.777999999998</v>
      </c>
      <c r="CH31" s="5">
        <v>7638.9822347999998</v>
      </c>
      <c r="CI31" s="5">
        <f t="shared" si="38"/>
        <v>52692.7602348</v>
      </c>
      <c r="CJ31" s="5"/>
      <c r="CK31" s="5">
        <v>5211.2775000000001</v>
      </c>
      <c r="CL31" s="5">
        <v>883.5853065</v>
      </c>
      <c r="CM31" s="5">
        <f t="shared" si="40"/>
        <v>6094.8628065000003</v>
      </c>
      <c r="CN31" s="5"/>
      <c r="CO31" s="5">
        <v>550877.71200000006</v>
      </c>
      <c r="CP31" s="5">
        <v>93402.712099199998</v>
      </c>
      <c r="CQ31" s="5">
        <f t="shared" si="42"/>
        <v>644280.42409920006</v>
      </c>
      <c r="CR31" s="5"/>
      <c r="CS31" s="5">
        <v>524435.37300000002</v>
      </c>
      <c r="CT31" s="5">
        <v>88919.346511800002</v>
      </c>
      <c r="CU31" s="5">
        <f t="shared" si="44"/>
        <v>613354.71951179998</v>
      </c>
      <c r="CV31" s="5"/>
      <c r="CW31" s="5">
        <v>12433.728999999999</v>
      </c>
      <c r="CX31" s="5">
        <v>2108.1702614000001</v>
      </c>
      <c r="CY31" s="5">
        <f t="shared" si="46"/>
        <v>14541.8992614</v>
      </c>
      <c r="CZ31" s="5"/>
      <c r="DA31" s="5">
        <v>890833.24</v>
      </c>
      <c r="DB31" s="5">
        <v>151043.03338399998</v>
      </c>
      <c r="DC31" s="5">
        <f t="shared" si="48"/>
        <v>1041876.2733839999</v>
      </c>
      <c r="DD31" s="5"/>
      <c r="DE31" s="5">
        <v>1145535.7485</v>
      </c>
      <c r="DF31" s="5">
        <v>194228.48916510001</v>
      </c>
      <c r="DG31" s="5">
        <f t="shared" si="50"/>
        <v>1339764.2376651</v>
      </c>
      <c r="DH31" s="5"/>
      <c r="DI31" s="5">
        <v>35743.707999999999</v>
      </c>
      <c r="DJ31" s="5">
        <v>6060.4362727999996</v>
      </c>
      <c r="DK31" s="5">
        <f t="shared" si="52"/>
        <v>41804.144272799997</v>
      </c>
      <c r="DL31" s="5"/>
      <c r="DM31" s="5">
        <v>98009.928499999995</v>
      </c>
      <c r="DN31" s="5">
        <v>16617.831753099999</v>
      </c>
      <c r="DO31" s="5">
        <f t="shared" si="54"/>
        <v>114627.76025309999</v>
      </c>
      <c r="DP31" s="5"/>
      <c r="DQ31" s="5">
        <v>691822.10349999997</v>
      </c>
      <c r="DR31" s="5">
        <v>117300.19085809999</v>
      </c>
      <c r="DS31" s="5">
        <f t="shared" si="56"/>
        <v>809122.29435809993</v>
      </c>
      <c r="DT31" s="5"/>
      <c r="DU31" s="5">
        <v>499850.07599999994</v>
      </c>
      <c r="DV31" s="5">
        <v>84750.847101599997</v>
      </c>
      <c r="DW31" s="5">
        <f t="shared" si="58"/>
        <v>584600.92310159991</v>
      </c>
      <c r="DX31" s="5"/>
      <c r="DY31" s="5">
        <f>4390521-5324310</f>
        <v>-933789</v>
      </c>
      <c r="DZ31" s="5">
        <f>1045394-902750</f>
        <v>142644</v>
      </c>
      <c r="EA31" s="5">
        <f t="shared" si="60"/>
        <v>-791145</v>
      </c>
      <c r="EB31" s="5"/>
      <c r="EC31" s="5">
        <v>-156211</v>
      </c>
      <c r="ED31" s="5">
        <v>23862</v>
      </c>
      <c r="EE31" s="5">
        <v>-132349</v>
      </c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</row>
    <row r="32" spans="1:170" x14ac:dyDescent="0.2">
      <c r="A32" s="47">
        <v>44835</v>
      </c>
      <c r="F32" s="3">
        <v>0</v>
      </c>
      <c r="H32" s="3">
        <v>1143400</v>
      </c>
      <c r="J32" s="3">
        <f t="shared" si="2"/>
        <v>1143400</v>
      </c>
      <c r="K32" s="3">
        <f t="shared" si="3"/>
        <v>1143400</v>
      </c>
      <c r="N32" s="5">
        <v>163863.93241349998</v>
      </c>
      <c r="O32" s="5">
        <f t="shared" si="0"/>
        <v>163863.93241349998</v>
      </c>
      <c r="Q32" s="5"/>
      <c r="R32" s="3">
        <f t="shared" si="4"/>
        <v>981719.88188800018</v>
      </c>
      <c r="S32" s="5">
        <f t="shared" si="6"/>
        <v>981719.88188800018</v>
      </c>
      <c r="U32" s="5"/>
      <c r="V32" s="5">
        <v>16247.675514999999</v>
      </c>
      <c r="W32" s="5">
        <f t="shared" si="8"/>
        <v>16247.675514999999</v>
      </c>
      <c r="Z32" s="5">
        <v>3869.7425860000003</v>
      </c>
      <c r="AA32" s="5">
        <f t="shared" si="10"/>
        <v>3869.7425860000003</v>
      </c>
      <c r="AD32" s="5">
        <v>953.17910300000005</v>
      </c>
      <c r="AE32" s="5">
        <f t="shared" si="12"/>
        <v>953.17910300000005</v>
      </c>
      <c r="AH32" s="5">
        <v>34.828066</v>
      </c>
      <c r="AI32" s="5">
        <f t="shared" si="14"/>
        <v>34.828066</v>
      </c>
      <c r="AK32" s="5"/>
      <c r="AL32" s="5">
        <v>3.8272599999999999</v>
      </c>
      <c r="AM32" s="5">
        <f t="shared" si="16"/>
        <v>3.8272599999999999</v>
      </c>
      <c r="AO32" s="5"/>
      <c r="AP32" s="5">
        <v>49458.341439000003</v>
      </c>
      <c r="AQ32" s="5">
        <f t="shared" si="18"/>
        <v>49458.341439000003</v>
      </c>
      <c r="AR32" s="5"/>
      <c r="AS32" s="5"/>
      <c r="AT32" s="5">
        <v>594.18211500000007</v>
      </c>
      <c r="AU32" s="5">
        <f t="shared" si="20"/>
        <v>594.18211500000007</v>
      </c>
      <c r="AV32" s="5"/>
      <c r="AW32" s="5"/>
      <c r="AX32" s="5">
        <v>693.40383050000003</v>
      </c>
      <c r="AY32" s="5">
        <f t="shared" si="22"/>
        <v>693.40383050000003</v>
      </c>
      <c r="AZ32" s="5"/>
      <c r="BA32" s="5"/>
      <c r="BB32" s="5">
        <v>3.5402155</v>
      </c>
      <c r="BC32" s="5">
        <f t="shared" si="1"/>
        <v>3.5402155</v>
      </c>
      <c r="BD32" s="5"/>
      <c r="BE32" s="5"/>
      <c r="BF32" s="5">
        <v>3670.8207474999999</v>
      </c>
      <c r="BG32" s="5">
        <f t="shared" si="25"/>
        <v>3670.8207474999999</v>
      </c>
      <c r="BH32" s="5"/>
      <c r="BI32" s="5"/>
      <c r="BJ32" s="5">
        <v>2095.1378055</v>
      </c>
      <c r="BK32" s="5">
        <f t="shared" si="27"/>
        <v>2095.1378055</v>
      </c>
      <c r="BL32" s="5"/>
      <c r="BM32" s="5"/>
      <c r="BN32" s="5">
        <v>23163.630016499999</v>
      </c>
      <c r="BO32" s="5">
        <f t="shared" si="29"/>
        <v>23163.630016499999</v>
      </c>
      <c r="BP32" s="5"/>
      <c r="BQ32" s="5"/>
      <c r="BR32" s="5">
        <v>169.83466250000001</v>
      </c>
      <c r="BS32" s="5">
        <f t="shared" si="31"/>
        <v>169.83466250000001</v>
      </c>
      <c r="BT32" s="5"/>
      <c r="BU32" s="5"/>
      <c r="BV32" s="5">
        <v>6072.9048050000001</v>
      </c>
      <c r="BW32" s="5">
        <f t="shared" si="33"/>
        <v>6072.9048050000001</v>
      </c>
      <c r="BX32" s="5"/>
      <c r="BY32" s="5"/>
      <c r="BZ32" s="5">
        <v>14304.192886999999</v>
      </c>
      <c r="CA32" s="5">
        <f t="shared" si="5"/>
        <v>14304.192886999999</v>
      </c>
      <c r="CB32" s="5"/>
      <c r="CC32" s="5"/>
      <c r="CD32" s="5">
        <v>6691</v>
      </c>
      <c r="CE32" s="5">
        <f t="shared" si="36"/>
        <v>6691</v>
      </c>
      <c r="CF32" s="5"/>
      <c r="CG32" s="5"/>
      <c r="CH32" s="5">
        <v>6936.143298</v>
      </c>
      <c r="CI32" s="5">
        <f t="shared" si="38"/>
        <v>6936.143298</v>
      </c>
      <c r="CJ32" s="5"/>
      <c r="CK32" s="5"/>
      <c r="CL32" s="5">
        <v>802.2893775</v>
      </c>
      <c r="CM32" s="5">
        <f t="shared" si="40"/>
        <v>802.2893775</v>
      </c>
      <c r="CN32" s="5"/>
      <c r="CO32" s="5"/>
      <c r="CP32" s="5">
        <v>84809.019792000006</v>
      </c>
      <c r="CQ32" s="5">
        <f t="shared" si="42"/>
        <v>84809.019792000006</v>
      </c>
      <c r="CR32" s="5"/>
      <c r="CS32" s="5"/>
      <c r="CT32" s="5">
        <v>80738.154693000004</v>
      </c>
      <c r="CU32" s="5">
        <f t="shared" si="44"/>
        <v>80738.154693000004</v>
      </c>
      <c r="CV32" s="5"/>
      <c r="CW32" s="5"/>
      <c r="CX32" s="5">
        <v>1914.2040889999998</v>
      </c>
      <c r="CY32" s="5">
        <f t="shared" si="46"/>
        <v>1914.2040889999998</v>
      </c>
      <c r="CZ32" s="5"/>
      <c r="DA32" s="5"/>
      <c r="DB32" s="5">
        <v>137146.03483999998</v>
      </c>
      <c r="DC32" s="5">
        <f t="shared" si="48"/>
        <v>137146.03483999998</v>
      </c>
      <c r="DD32" s="5"/>
      <c r="DE32" s="5"/>
      <c r="DF32" s="5">
        <v>176358.13148850002</v>
      </c>
      <c r="DG32" s="5">
        <f t="shared" si="50"/>
        <v>176358.13148850002</v>
      </c>
      <c r="DH32" s="5"/>
      <c r="DI32" s="5"/>
      <c r="DJ32" s="5">
        <v>5502.8344280000001</v>
      </c>
      <c r="DK32" s="5">
        <f t="shared" si="52"/>
        <v>5502.8344280000001</v>
      </c>
      <c r="DL32" s="5"/>
      <c r="DM32" s="5"/>
      <c r="DN32" s="5">
        <v>15088.8768685</v>
      </c>
      <c r="DO32" s="5">
        <f t="shared" si="54"/>
        <v>15088.8768685</v>
      </c>
      <c r="DP32" s="5"/>
      <c r="DQ32" s="5"/>
      <c r="DR32" s="5">
        <v>106507.7660435</v>
      </c>
      <c r="DS32" s="5">
        <f t="shared" si="56"/>
        <v>106507.7660435</v>
      </c>
      <c r="DT32" s="5"/>
      <c r="DU32" s="5"/>
      <c r="DV32" s="5">
        <v>76953.185916000002</v>
      </c>
      <c r="DW32" s="5">
        <f t="shared" si="58"/>
        <v>76953.185916000002</v>
      </c>
      <c r="DX32" s="5"/>
      <c r="DY32" s="5"/>
      <c r="DZ32" s="5">
        <f>979536-819691+6691-5599</f>
        <v>160937</v>
      </c>
      <c r="EA32" s="5">
        <f t="shared" si="60"/>
        <v>160937</v>
      </c>
      <c r="EB32" s="5"/>
      <c r="EC32" s="5"/>
      <c r="ED32" s="5">
        <v>26740</v>
      </c>
      <c r="EE32" s="5">
        <v>26740</v>
      </c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</row>
    <row r="33" spans="1:170" x14ac:dyDescent="0.2">
      <c r="A33" s="47">
        <v>45017</v>
      </c>
      <c r="C33" s="45"/>
      <c r="D33" s="45"/>
      <c r="E33" s="45">
        <v>0</v>
      </c>
      <c r="F33" s="45">
        <v>0</v>
      </c>
      <c r="G33" s="45">
        <v>5275000</v>
      </c>
      <c r="H33" s="45">
        <v>1143400</v>
      </c>
      <c r="I33" s="45">
        <f t="shared" si="59"/>
        <v>5275000</v>
      </c>
      <c r="J33" s="45">
        <f t="shared" si="2"/>
        <v>1143400</v>
      </c>
      <c r="K33" s="45">
        <f t="shared" si="3"/>
        <v>6418400</v>
      </c>
      <c r="M33" s="46">
        <v>755975.68900000013</v>
      </c>
      <c r="N33" s="46">
        <v>163863.93241349998</v>
      </c>
      <c r="O33" s="46">
        <f t="shared" si="0"/>
        <v>919839.62141350005</v>
      </c>
      <c r="Q33" s="46">
        <f>U33+Y33+AC33+AK33+AO33+AS33+BE33+BI33+BM33+BU33+CC33+CG33+CK33+CO33+CS33+CW33+DA33+DE33+DI33+DM33+DQ33+DU33+DY33+AG33+AW33+BQ33+BY33+BA33</f>
        <v>4505740.6320000002</v>
      </c>
      <c r="R33" s="45">
        <f t="shared" si="4"/>
        <v>981719.88188800018</v>
      </c>
      <c r="S33" s="46">
        <f t="shared" si="6"/>
        <v>5487460.5138880005</v>
      </c>
      <c r="U33" s="46">
        <v>108848.20999999999</v>
      </c>
      <c r="V33" s="46">
        <v>16247.675514999999</v>
      </c>
      <c r="W33" s="46">
        <f t="shared" si="8"/>
        <v>125095.88551499999</v>
      </c>
      <c r="Y33" s="46">
        <v>25924.603999999999</v>
      </c>
      <c r="Z33" s="46">
        <v>3869.7425860000003</v>
      </c>
      <c r="AA33" s="46">
        <f t="shared" si="10"/>
        <v>29794.346586</v>
      </c>
      <c r="AC33" s="46">
        <v>6385.6419999999998</v>
      </c>
      <c r="AD33" s="46">
        <v>953.17910300000005</v>
      </c>
      <c r="AE33" s="46">
        <f t="shared" si="12"/>
        <v>7338.8211030000002</v>
      </c>
      <c r="AG33" s="46">
        <v>233.32399999999998</v>
      </c>
      <c r="AH33" s="46">
        <v>34.828066</v>
      </c>
      <c r="AI33" s="46">
        <f t="shared" si="14"/>
        <v>268.15206599999999</v>
      </c>
      <c r="AK33" s="46">
        <v>25.64</v>
      </c>
      <c r="AL33" s="46">
        <v>3.8272599999999999</v>
      </c>
      <c r="AM33" s="46">
        <f t="shared" si="16"/>
        <v>29.46726</v>
      </c>
      <c r="AO33" s="46">
        <v>331336.74600000004</v>
      </c>
      <c r="AP33" s="46">
        <v>49458.341439000003</v>
      </c>
      <c r="AQ33" s="46">
        <f t="shared" si="18"/>
        <v>380795.08743900002</v>
      </c>
      <c r="AR33" s="5"/>
      <c r="AS33" s="46">
        <v>3980.61</v>
      </c>
      <c r="AT33" s="46">
        <v>594.18211500000007</v>
      </c>
      <c r="AU33" s="46">
        <f t="shared" si="20"/>
        <v>4574.7921150000002</v>
      </c>
      <c r="AV33" s="5"/>
      <c r="AW33" s="46">
        <v>4645.3270000000002</v>
      </c>
      <c r="AX33" s="46">
        <v>693.40383050000003</v>
      </c>
      <c r="AY33" s="46">
        <f t="shared" si="22"/>
        <v>5338.7308305000006</v>
      </c>
      <c r="AZ33" s="5"/>
      <c r="BA33" s="46">
        <v>23.717000000000002</v>
      </c>
      <c r="BB33" s="46">
        <v>3.5402155</v>
      </c>
      <c r="BC33" s="46">
        <f t="shared" si="1"/>
        <v>27.257215500000001</v>
      </c>
      <c r="BD33" s="5"/>
      <c r="BE33" s="46">
        <v>24591.965</v>
      </c>
      <c r="BF33" s="46">
        <v>3670.8207474999999</v>
      </c>
      <c r="BG33" s="46">
        <f t="shared" si="25"/>
        <v>28262.785747499998</v>
      </c>
      <c r="BH33" s="5"/>
      <c r="BI33" s="46">
        <v>14035.977000000001</v>
      </c>
      <c r="BJ33" s="46">
        <v>2095.1378055</v>
      </c>
      <c r="BK33" s="46">
        <f t="shared" si="27"/>
        <v>16131.114805500001</v>
      </c>
      <c r="BL33" s="5"/>
      <c r="BM33" s="46">
        <v>155180.33100000001</v>
      </c>
      <c r="BN33" s="46">
        <v>23163.630016499999</v>
      </c>
      <c r="BO33" s="46">
        <f t="shared" si="29"/>
        <v>178343.96101650002</v>
      </c>
      <c r="BP33" s="5"/>
      <c r="BQ33" s="46">
        <v>1137.7750000000001</v>
      </c>
      <c r="BR33" s="46">
        <v>169.83466250000001</v>
      </c>
      <c r="BS33" s="46">
        <f t="shared" si="31"/>
        <v>1307.6096625</v>
      </c>
      <c r="BT33" s="5"/>
      <c r="BU33" s="46">
        <v>40684.270000000004</v>
      </c>
      <c r="BV33" s="46">
        <v>6072.9048050000001</v>
      </c>
      <c r="BW33" s="46">
        <f t="shared" si="33"/>
        <v>46757.174805000002</v>
      </c>
      <c r="BX33" s="5"/>
      <c r="BY33" s="46">
        <v>95828.217999999993</v>
      </c>
      <c r="BZ33" s="46">
        <v>14304.192886999999</v>
      </c>
      <c r="CA33" s="46">
        <f t="shared" si="5"/>
        <v>110132.41088699999</v>
      </c>
      <c r="CB33" s="5"/>
      <c r="CC33" s="46">
        <v>30869</v>
      </c>
      <c r="CD33" s="46">
        <v>6691</v>
      </c>
      <c r="CE33" s="46">
        <f t="shared" si="36"/>
        <v>37560</v>
      </c>
      <c r="CF33" s="46"/>
      <c r="CG33" s="46">
        <v>46467.372000000003</v>
      </c>
      <c r="CH33" s="46">
        <v>6936.143298</v>
      </c>
      <c r="CI33" s="46">
        <f t="shared" si="38"/>
        <v>53403.515298000006</v>
      </c>
      <c r="CJ33" s="46"/>
      <c r="CK33" s="46">
        <v>5374.7850000000008</v>
      </c>
      <c r="CL33" s="46">
        <v>802.2893775</v>
      </c>
      <c r="CM33" s="46">
        <f t="shared" si="40"/>
        <v>6177.074377500001</v>
      </c>
      <c r="CN33" s="5"/>
      <c r="CO33" s="46">
        <v>568161.88800000004</v>
      </c>
      <c r="CP33" s="46">
        <v>84809.019792000006</v>
      </c>
      <c r="CQ33" s="46">
        <f t="shared" si="42"/>
        <v>652970.9077920001</v>
      </c>
      <c r="CR33" s="5"/>
      <c r="CS33" s="46">
        <v>540889.902</v>
      </c>
      <c r="CT33" s="46">
        <v>80738.154693000004</v>
      </c>
      <c r="CU33" s="46">
        <f t="shared" si="44"/>
        <v>621628.05669300002</v>
      </c>
      <c r="CV33" s="5"/>
      <c r="CW33" s="46">
        <v>12823.846</v>
      </c>
      <c r="CX33" s="46">
        <v>1914.2040889999998</v>
      </c>
      <c r="CY33" s="46">
        <f t="shared" si="46"/>
        <v>14738.050089</v>
      </c>
      <c r="CZ33" s="5"/>
      <c r="DA33" s="46">
        <v>918783.75999999989</v>
      </c>
      <c r="DB33" s="46">
        <v>137146.03483999998</v>
      </c>
      <c r="DC33" s="46">
        <f t="shared" si="48"/>
        <v>1055929.7948399999</v>
      </c>
      <c r="DD33" s="5"/>
      <c r="DE33" s="46">
        <v>1181477.7390000001</v>
      </c>
      <c r="DF33" s="46">
        <v>176358.13148850002</v>
      </c>
      <c r="DG33" s="46">
        <f t="shared" si="50"/>
        <v>1357835.8704885</v>
      </c>
      <c r="DH33" s="5"/>
      <c r="DI33" s="46">
        <v>36865.191999999995</v>
      </c>
      <c r="DJ33" s="46">
        <v>5502.8344280000001</v>
      </c>
      <c r="DK33" s="46">
        <f t="shared" si="52"/>
        <v>42368.026427999997</v>
      </c>
      <c r="DL33" s="5"/>
      <c r="DM33" s="46">
        <v>101085.05899999999</v>
      </c>
      <c r="DN33" s="46">
        <v>15088.8768685</v>
      </c>
      <c r="DO33" s="46">
        <f t="shared" si="54"/>
        <v>116173.93586849999</v>
      </c>
      <c r="DP33" s="5"/>
      <c r="DQ33" s="46">
        <v>713528.50899999996</v>
      </c>
      <c r="DR33" s="46">
        <v>106507.7660435</v>
      </c>
      <c r="DS33" s="46">
        <f t="shared" si="56"/>
        <v>820036.27504350001</v>
      </c>
      <c r="DT33" s="5"/>
      <c r="DU33" s="46">
        <v>515533.22399999999</v>
      </c>
      <c r="DV33" s="46">
        <v>76953.185916000002</v>
      </c>
      <c r="DW33" s="46">
        <f t="shared" si="58"/>
        <v>592486.40991599998</v>
      </c>
      <c r="DX33" s="5"/>
      <c r="DY33" s="46">
        <f>4519024-5491364+30869-37511</f>
        <v>-978982</v>
      </c>
      <c r="DZ33" s="46">
        <f>979536-819691+6691-5599</f>
        <v>160937</v>
      </c>
      <c r="EA33" s="46">
        <f t="shared" si="60"/>
        <v>-818045</v>
      </c>
      <c r="EB33" s="5"/>
      <c r="EC33" s="46">
        <v>-162660</v>
      </c>
      <c r="ED33" s="46">
        <v>26740</v>
      </c>
      <c r="EE33" s="46">
        <v>-135920</v>
      </c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</row>
    <row r="34" spans="1:170" x14ac:dyDescent="0.2">
      <c r="A34" s="33">
        <v>45200</v>
      </c>
      <c r="F34" s="3">
        <v>0</v>
      </c>
      <c r="H34" s="3">
        <v>1037900</v>
      </c>
      <c r="J34" s="3">
        <f t="shared" si="2"/>
        <v>1037900</v>
      </c>
      <c r="K34" s="3">
        <f t="shared" si="3"/>
        <v>1037900</v>
      </c>
      <c r="N34" s="5">
        <v>148744</v>
      </c>
      <c r="O34" s="5">
        <f t="shared" si="0"/>
        <v>148744</v>
      </c>
      <c r="Q34" s="5"/>
      <c r="R34" s="3">
        <f t="shared" si="4"/>
        <v>889155.54109000007</v>
      </c>
      <c r="S34" s="5">
        <f t="shared" si="6"/>
        <v>889155.54109000007</v>
      </c>
      <c r="U34" s="5"/>
      <c r="V34" s="5">
        <f t="shared" si="7"/>
        <v>17624.579900000001</v>
      </c>
      <c r="W34" s="5">
        <f t="shared" si="8"/>
        <v>17624.579900000001</v>
      </c>
      <c r="Z34" s="5">
        <f t="shared" si="9"/>
        <v>4197.6827599999997</v>
      </c>
      <c r="AA34" s="5">
        <f t="shared" si="10"/>
        <v>4197.6827599999997</v>
      </c>
      <c r="AD34" s="5">
        <f t="shared" si="11"/>
        <v>1033.95598</v>
      </c>
      <c r="AE34" s="5">
        <f t="shared" si="12"/>
        <v>1033.95598</v>
      </c>
      <c r="AH34" s="5">
        <f t="shared" si="13"/>
        <v>37.779559999999996</v>
      </c>
      <c r="AI34" s="5">
        <f t="shared" si="14"/>
        <v>37.779559999999996</v>
      </c>
      <c r="AK34" s="5"/>
      <c r="AL34" s="5">
        <f t="shared" si="15"/>
        <v>4.1516000000000002</v>
      </c>
      <c r="AM34" s="5">
        <f t="shared" si="16"/>
        <v>4.1516000000000002</v>
      </c>
      <c r="AO34" s="5"/>
      <c r="AP34" s="5">
        <f t="shared" si="17"/>
        <v>53649.673740000006</v>
      </c>
      <c r="AQ34" s="5">
        <f t="shared" si="18"/>
        <v>53649.673740000006</v>
      </c>
      <c r="AR34" s="5"/>
      <c r="AS34" s="5"/>
      <c r="AT34" s="5">
        <f t="shared" si="19"/>
        <v>644.53589999999997</v>
      </c>
      <c r="AU34" s="5">
        <f t="shared" si="20"/>
        <v>644.53589999999997</v>
      </c>
      <c r="AV34" s="5"/>
      <c r="AW34" s="5"/>
      <c r="AX34" s="5">
        <f t="shared" si="21"/>
        <v>752.16612999999995</v>
      </c>
      <c r="AY34" s="5">
        <f t="shared" si="22"/>
        <v>752.16612999999995</v>
      </c>
      <c r="AZ34" s="5"/>
      <c r="BA34" s="5"/>
      <c r="BB34" s="5">
        <f t="shared" si="23"/>
        <v>3.84023</v>
      </c>
      <c r="BC34" s="5">
        <f t="shared" si="1"/>
        <v>3.84023</v>
      </c>
      <c r="BD34" s="5"/>
      <c r="BE34" s="5"/>
      <c r="BF34" s="5">
        <f t="shared" si="24"/>
        <v>3981.90335</v>
      </c>
      <c r="BG34" s="5">
        <f t="shared" si="25"/>
        <v>3981.90335</v>
      </c>
      <c r="BH34" s="5"/>
      <c r="BI34" s="5"/>
      <c r="BJ34" s="5">
        <f t="shared" si="26"/>
        <v>2272.6896300000003</v>
      </c>
      <c r="BK34" s="5">
        <f t="shared" si="27"/>
        <v>2272.6896300000003</v>
      </c>
      <c r="BL34" s="5"/>
      <c r="BM34" s="5"/>
      <c r="BN34" s="5">
        <f t="shared" si="28"/>
        <v>25126.624889999999</v>
      </c>
      <c r="BO34" s="5">
        <f t="shared" si="29"/>
        <v>25126.624889999999</v>
      </c>
      <c r="BP34" s="5"/>
      <c r="BQ34" s="5"/>
      <c r="BR34" s="5">
        <f t="shared" si="30"/>
        <v>184.22725</v>
      </c>
      <c r="BS34" s="5">
        <f t="shared" si="31"/>
        <v>184.22725</v>
      </c>
      <c r="BT34" s="5"/>
      <c r="BU34" s="5"/>
      <c r="BV34" s="5">
        <f t="shared" si="32"/>
        <v>6587.5513000000001</v>
      </c>
      <c r="BW34" s="5">
        <f t="shared" si="33"/>
        <v>6587.5513000000001</v>
      </c>
      <c r="BX34" s="5"/>
      <c r="BY34" s="5"/>
      <c r="BZ34" s="5">
        <f t="shared" si="34"/>
        <v>15516.397419999999</v>
      </c>
      <c r="CA34" s="5">
        <f t="shared" si="5"/>
        <v>15516.397419999999</v>
      </c>
      <c r="CB34" s="5"/>
      <c r="CC34" s="5"/>
      <c r="CD34" s="5">
        <f t="shared" ref="CD34:CD47" si="61">J34*$CE$6</f>
        <v>6073.6870100000006</v>
      </c>
      <c r="CE34" s="5">
        <f t="shared" si="36"/>
        <v>6073.6870100000006</v>
      </c>
      <c r="CF34" s="5"/>
      <c r="CG34" s="5"/>
      <c r="CH34" s="5">
        <f t="shared" si="37"/>
        <v>7523.9446799999996</v>
      </c>
      <c r="CI34" s="5">
        <f t="shared" si="38"/>
        <v>7523.9446799999996</v>
      </c>
      <c r="CJ34" s="5"/>
      <c r="CK34" s="5"/>
      <c r="CL34" s="5">
        <f t="shared" si="39"/>
        <v>870.27915000000007</v>
      </c>
      <c r="CM34" s="5">
        <f t="shared" si="40"/>
        <v>870.27915000000007</v>
      </c>
      <c r="CN34" s="5"/>
      <c r="CO34" s="5"/>
      <c r="CP34" s="5">
        <f t="shared" si="41"/>
        <v>91996.134720000002</v>
      </c>
      <c r="CQ34" s="5">
        <f t="shared" si="42"/>
        <v>91996.134720000002</v>
      </c>
      <c r="CR34" s="5"/>
      <c r="CS34" s="5"/>
      <c r="CT34" s="5">
        <f t="shared" si="43"/>
        <v>87580.285380000001</v>
      </c>
      <c r="CU34" s="5">
        <f t="shared" si="44"/>
        <v>87580.285380000001</v>
      </c>
      <c r="CV34" s="5"/>
      <c r="CW34" s="5"/>
      <c r="CX34" s="5">
        <f t="shared" si="45"/>
        <v>2076.42274</v>
      </c>
      <c r="CY34" s="5">
        <f t="shared" si="46"/>
        <v>2076.42274</v>
      </c>
      <c r="CZ34" s="5"/>
      <c r="DA34" s="5"/>
      <c r="DB34" s="5">
        <f t="shared" si="47"/>
        <v>148768.4344</v>
      </c>
      <c r="DC34" s="5">
        <f t="shared" si="48"/>
        <v>148768.4344</v>
      </c>
      <c r="DD34" s="5"/>
      <c r="DE34" s="5"/>
      <c r="DF34" s="5">
        <f t="shared" si="49"/>
        <v>191303.54841000002</v>
      </c>
      <c r="DG34" s="5">
        <f t="shared" si="50"/>
        <v>191303.54841000002</v>
      </c>
      <c r="DH34" s="5"/>
      <c r="DI34" s="5"/>
      <c r="DJ34" s="5">
        <f t="shared" si="51"/>
        <v>5969.1704799999998</v>
      </c>
      <c r="DK34" s="5">
        <f t="shared" si="52"/>
        <v>5969.1704799999998</v>
      </c>
      <c r="DL34" s="5"/>
      <c r="DM34" s="5"/>
      <c r="DN34" s="5">
        <f t="shared" si="53"/>
        <v>16367.57921</v>
      </c>
      <c r="DO34" s="5">
        <f t="shared" si="54"/>
        <v>16367.57921</v>
      </c>
      <c r="DP34" s="5"/>
      <c r="DQ34" s="5"/>
      <c r="DR34" s="5">
        <f t="shared" si="55"/>
        <v>115533.73470999999</v>
      </c>
      <c r="DS34" s="5">
        <f t="shared" si="56"/>
        <v>115533.73470999999</v>
      </c>
      <c r="DT34" s="5"/>
      <c r="DU34" s="5"/>
      <c r="DV34" s="5">
        <f t="shared" si="57"/>
        <v>83474.560559999998</v>
      </c>
      <c r="DW34" s="5">
        <f t="shared" si="58"/>
        <v>83474.560559999998</v>
      </c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</row>
    <row r="35" spans="1:170" x14ac:dyDescent="0.2">
      <c r="A35" s="33">
        <v>45383</v>
      </c>
      <c r="E35" s="3">
        <v>0</v>
      </c>
      <c r="F35" s="3">
        <v>0</v>
      </c>
      <c r="G35" s="3">
        <v>5480000</v>
      </c>
      <c r="H35" s="3">
        <v>1037900</v>
      </c>
      <c r="I35" s="3">
        <f t="shared" si="59"/>
        <v>5480000</v>
      </c>
      <c r="J35" s="3">
        <f t="shared" si="2"/>
        <v>1037900</v>
      </c>
      <c r="K35" s="3">
        <f t="shared" si="3"/>
        <v>6517900</v>
      </c>
      <c r="M35" s="5">
        <v>785355</v>
      </c>
      <c r="N35" s="5">
        <v>148744</v>
      </c>
      <c r="O35" s="5">
        <f t="shared" si="0"/>
        <v>934099</v>
      </c>
      <c r="Q35" s="5">
        <f>U35+Y35+AC35+AK35+AO35+AS35+BE35+BI35+BM35+BU35+CC35+CG35+CK35+CO35+CS35+CW35+DA35+DE35+DI35+DM35+DQ35+DU35+DY35+AG35+AW35+BQ35+BY35+BA35</f>
        <v>4694645.3080000002</v>
      </c>
      <c r="R35" s="3">
        <f t="shared" si="4"/>
        <v>889155.54109000007</v>
      </c>
      <c r="S35" s="5">
        <f t="shared" si="6"/>
        <v>5583800.8490900006</v>
      </c>
      <c r="U35" s="5">
        <f>I35*$V$6</f>
        <v>93055.88</v>
      </c>
      <c r="V35" s="5">
        <f t="shared" si="7"/>
        <v>17624.579900000001</v>
      </c>
      <c r="W35" s="5">
        <f t="shared" si="8"/>
        <v>110680.4599</v>
      </c>
      <c r="Y35" s="5">
        <f>I35*$Z$6</f>
        <v>22163.312000000002</v>
      </c>
      <c r="Z35" s="5">
        <f t="shared" si="9"/>
        <v>4197.6827599999997</v>
      </c>
      <c r="AA35" s="5">
        <f t="shared" si="10"/>
        <v>26360.994760000001</v>
      </c>
      <c r="AC35" s="5">
        <f>I35*$AD$6</f>
        <v>5459.1760000000004</v>
      </c>
      <c r="AD35" s="5">
        <f t="shared" si="11"/>
        <v>1033.95598</v>
      </c>
      <c r="AE35" s="5">
        <f t="shared" si="12"/>
        <v>6493.1319800000001</v>
      </c>
      <c r="AG35" s="5">
        <f>I35*$AH$6</f>
        <v>199.47199999999998</v>
      </c>
      <c r="AH35" s="5">
        <f t="shared" si="13"/>
        <v>37.779559999999996</v>
      </c>
      <c r="AI35" s="5">
        <f t="shared" si="14"/>
        <v>237.25155999999998</v>
      </c>
      <c r="AK35" s="5">
        <f>I35*$AL$6</f>
        <v>21.919999999999998</v>
      </c>
      <c r="AL35" s="5">
        <f t="shared" si="15"/>
        <v>4.1516000000000002</v>
      </c>
      <c r="AM35" s="5">
        <f t="shared" si="16"/>
        <v>26.071599999999997</v>
      </c>
      <c r="AO35" s="5">
        <f>I35*$AP$6</f>
        <v>283264.48800000001</v>
      </c>
      <c r="AP35" s="5">
        <f t="shared" si="17"/>
        <v>53649.673740000006</v>
      </c>
      <c r="AQ35" s="5">
        <f t="shared" si="18"/>
        <v>336914.16174000001</v>
      </c>
      <c r="AR35" s="5"/>
      <c r="AS35" s="5">
        <f>I35*$AT$6</f>
        <v>3403.08</v>
      </c>
      <c r="AT35" s="5">
        <f t="shared" si="19"/>
        <v>644.53589999999997</v>
      </c>
      <c r="AU35" s="5">
        <f t="shared" si="20"/>
        <v>4047.6158999999998</v>
      </c>
      <c r="AV35" s="5"/>
      <c r="AW35" s="5">
        <f>I35*$AX$6</f>
        <v>3971.3559999999998</v>
      </c>
      <c r="AX35" s="5">
        <f t="shared" si="21"/>
        <v>752.16612999999995</v>
      </c>
      <c r="AY35" s="5">
        <f t="shared" si="22"/>
        <v>4723.5221299999994</v>
      </c>
      <c r="AZ35" s="5"/>
      <c r="BA35" s="5">
        <f>I35*$BB$6</f>
        <v>20.276</v>
      </c>
      <c r="BB35" s="5">
        <f t="shared" si="23"/>
        <v>3.84023</v>
      </c>
      <c r="BC35" s="5">
        <f t="shared" si="1"/>
        <v>24.116230000000002</v>
      </c>
      <c r="BD35" s="5"/>
      <c r="BE35" s="5">
        <f>I35*$BF$6</f>
        <v>21024.02</v>
      </c>
      <c r="BF35" s="5">
        <f t="shared" si="24"/>
        <v>3981.90335</v>
      </c>
      <c r="BG35" s="5">
        <f t="shared" si="25"/>
        <v>25005.923350000001</v>
      </c>
      <c r="BH35" s="5"/>
      <c r="BI35" s="5">
        <f>I35*$BJ$6</f>
        <v>11999.556</v>
      </c>
      <c r="BJ35" s="5">
        <f t="shared" si="26"/>
        <v>2272.6896300000003</v>
      </c>
      <c r="BK35" s="5">
        <f t="shared" si="27"/>
        <v>14272.245630000001</v>
      </c>
      <c r="BL35" s="5"/>
      <c r="BM35" s="5">
        <f>I35*$BN$6</f>
        <v>132665.86800000002</v>
      </c>
      <c r="BN35" s="5">
        <f t="shared" si="28"/>
        <v>25126.624889999999</v>
      </c>
      <c r="BO35" s="5">
        <f t="shared" si="29"/>
        <v>157792.49289000002</v>
      </c>
      <c r="BP35" s="5"/>
      <c r="BQ35" s="5">
        <f>I35*$BR$6</f>
        <v>972.7</v>
      </c>
      <c r="BR35" s="5">
        <f t="shared" si="30"/>
        <v>184.22725</v>
      </c>
      <c r="BS35" s="5">
        <f t="shared" si="31"/>
        <v>1156.92725</v>
      </c>
      <c r="BT35" s="5"/>
      <c r="BU35" s="5">
        <f>I35*$BV$6</f>
        <v>34781.56</v>
      </c>
      <c r="BV35" s="5">
        <f t="shared" si="32"/>
        <v>6587.5513000000001</v>
      </c>
      <c r="BW35" s="5">
        <f t="shared" si="33"/>
        <v>41369.111299999997</v>
      </c>
      <c r="BX35" s="5"/>
      <c r="BY35" s="5">
        <f>I35*$BZ$6</f>
        <v>81924.903999999995</v>
      </c>
      <c r="BZ35" s="5">
        <f t="shared" si="34"/>
        <v>15516.397419999999</v>
      </c>
      <c r="CA35" s="5">
        <f t="shared" si="5"/>
        <v>97441.301419999989</v>
      </c>
      <c r="CB35" s="5"/>
      <c r="CC35" s="5">
        <f>I35*$CE$6</f>
        <v>32068.412</v>
      </c>
      <c r="CD35" s="5">
        <f t="shared" si="61"/>
        <v>6073.6870100000006</v>
      </c>
      <c r="CE35" s="5">
        <f t="shared" si="36"/>
        <v>38142.099009999998</v>
      </c>
      <c r="CF35" s="5"/>
      <c r="CG35" s="5">
        <f>I35*$CH$6</f>
        <v>39725.616000000002</v>
      </c>
      <c r="CH35" s="5">
        <f t="shared" si="37"/>
        <v>7523.9446799999996</v>
      </c>
      <c r="CI35" s="5">
        <f t="shared" si="38"/>
        <v>47249.560680000002</v>
      </c>
      <c r="CJ35" s="5"/>
      <c r="CK35" s="5">
        <f>I35*$CL$6</f>
        <v>4594.9800000000005</v>
      </c>
      <c r="CL35" s="5">
        <f t="shared" si="39"/>
        <v>870.27915000000007</v>
      </c>
      <c r="CM35" s="5">
        <f t="shared" si="40"/>
        <v>5465.2591500000008</v>
      </c>
      <c r="CN35" s="5"/>
      <c r="CO35" s="5">
        <f>I35*$CP$6</f>
        <v>485729.66399999999</v>
      </c>
      <c r="CP35" s="5">
        <f t="shared" si="41"/>
        <v>91996.134720000002</v>
      </c>
      <c r="CQ35" s="5">
        <f t="shared" si="42"/>
        <v>577725.79871999996</v>
      </c>
      <c r="CR35" s="5"/>
      <c r="CS35" s="5">
        <f>I35*$CT$6</f>
        <v>462414.45600000001</v>
      </c>
      <c r="CT35" s="5">
        <f t="shared" si="43"/>
        <v>87580.285380000001</v>
      </c>
      <c r="CU35" s="5">
        <f t="shared" si="44"/>
        <v>549994.74138000002</v>
      </c>
      <c r="CV35" s="5"/>
      <c r="CW35" s="5">
        <f>I35*$CX$6</f>
        <v>10963.288</v>
      </c>
      <c r="CX35" s="5">
        <f t="shared" si="45"/>
        <v>2076.42274</v>
      </c>
      <c r="CY35" s="5">
        <f t="shared" si="46"/>
        <v>13039.71074</v>
      </c>
      <c r="CZ35" s="5"/>
      <c r="DA35" s="5">
        <f>I35*$DB$6</f>
        <v>785481.27999999991</v>
      </c>
      <c r="DB35" s="5">
        <f t="shared" si="47"/>
        <v>148768.4344</v>
      </c>
      <c r="DC35" s="5">
        <f t="shared" si="48"/>
        <v>934249.71439999994</v>
      </c>
      <c r="DD35" s="5"/>
      <c r="DE35" s="5">
        <f>I35*$DF$6</f>
        <v>1010062.0920000001</v>
      </c>
      <c r="DF35" s="5">
        <f t="shared" si="49"/>
        <v>191303.54841000002</v>
      </c>
      <c r="DG35" s="5">
        <f t="shared" si="50"/>
        <v>1201365.64041</v>
      </c>
      <c r="DH35" s="5"/>
      <c r="DI35" s="5">
        <f>I35*$DJ$6</f>
        <v>31516.575999999997</v>
      </c>
      <c r="DJ35" s="5">
        <f t="shared" si="51"/>
        <v>5969.1704799999998</v>
      </c>
      <c r="DK35" s="5">
        <f t="shared" si="52"/>
        <v>37485.746479999994</v>
      </c>
      <c r="DL35" s="5"/>
      <c r="DM35" s="5">
        <f>I35*$DN$6</f>
        <v>86419.051999999996</v>
      </c>
      <c r="DN35" s="5">
        <f t="shared" si="53"/>
        <v>16367.57921</v>
      </c>
      <c r="DO35" s="5">
        <f t="shared" si="54"/>
        <v>102786.63120999999</v>
      </c>
      <c r="DP35" s="5"/>
      <c r="DQ35" s="5">
        <f>I35*$DR$6</f>
        <v>610005.652</v>
      </c>
      <c r="DR35" s="5">
        <f t="shared" si="55"/>
        <v>115533.73470999999</v>
      </c>
      <c r="DS35" s="5">
        <f t="shared" si="56"/>
        <v>725539.38670999999</v>
      </c>
      <c r="DT35" s="5"/>
      <c r="DU35" s="5">
        <f>I35*$DV$6</f>
        <v>440736.67199999996</v>
      </c>
      <c r="DV35" s="5">
        <f t="shared" si="57"/>
        <v>83474.560559999998</v>
      </c>
      <c r="DW35" s="5">
        <f t="shared" si="58"/>
        <v>524211.23255999997</v>
      </c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</row>
    <row r="36" spans="1:170" x14ac:dyDescent="0.2">
      <c r="A36" s="33">
        <v>45566</v>
      </c>
      <c r="F36" s="3">
        <v>0</v>
      </c>
      <c r="H36" s="3">
        <v>928300</v>
      </c>
      <c r="J36" s="3">
        <f t="shared" si="2"/>
        <v>928300</v>
      </c>
      <c r="K36" s="3">
        <f t="shared" si="3"/>
        <v>928300</v>
      </c>
      <c r="N36" s="5">
        <v>133037</v>
      </c>
      <c r="O36" s="5">
        <f t="shared" si="0"/>
        <v>133037</v>
      </c>
      <c r="Q36" s="5"/>
      <c r="R36" s="3">
        <f t="shared" si="4"/>
        <v>795262.63492999994</v>
      </c>
      <c r="S36" s="5">
        <f t="shared" si="6"/>
        <v>795262.63492999994</v>
      </c>
      <c r="U36" s="5"/>
      <c r="V36" s="5">
        <f t="shared" si="7"/>
        <v>15763.462299999999</v>
      </c>
      <c r="W36" s="5">
        <f t="shared" si="8"/>
        <v>15763.462299999999</v>
      </c>
      <c r="Z36" s="5">
        <f t="shared" si="9"/>
        <v>3754.4165200000002</v>
      </c>
      <c r="AA36" s="5">
        <f t="shared" si="10"/>
        <v>3754.4165200000002</v>
      </c>
      <c r="AD36" s="5">
        <f t="shared" si="11"/>
        <v>924.77246000000002</v>
      </c>
      <c r="AE36" s="5">
        <f t="shared" si="12"/>
        <v>924.77246000000002</v>
      </c>
      <c r="AH36" s="5">
        <f t="shared" si="13"/>
        <v>33.790119999999995</v>
      </c>
      <c r="AI36" s="5">
        <f t="shared" si="14"/>
        <v>33.790119999999995</v>
      </c>
      <c r="AK36" s="5"/>
      <c r="AL36" s="5">
        <f t="shared" si="15"/>
        <v>3.7131999999999996</v>
      </c>
      <c r="AM36" s="5">
        <f t="shared" si="16"/>
        <v>3.7131999999999996</v>
      </c>
      <c r="AO36" s="5"/>
      <c r="AP36" s="5">
        <f t="shared" si="17"/>
        <v>47984.383980000006</v>
      </c>
      <c r="AQ36" s="5">
        <f t="shared" si="18"/>
        <v>47984.383980000006</v>
      </c>
      <c r="AR36" s="5"/>
      <c r="AS36" s="5"/>
      <c r="AT36" s="5">
        <f t="shared" si="19"/>
        <v>576.47429999999997</v>
      </c>
      <c r="AU36" s="5">
        <f t="shared" si="20"/>
        <v>576.47429999999997</v>
      </c>
      <c r="AV36" s="5"/>
      <c r="AW36" s="5"/>
      <c r="AX36" s="5">
        <f t="shared" si="21"/>
        <v>672.73901000000001</v>
      </c>
      <c r="AY36" s="5">
        <f t="shared" si="22"/>
        <v>672.73901000000001</v>
      </c>
      <c r="AZ36" s="5"/>
      <c r="BA36" s="5"/>
      <c r="BB36" s="5">
        <f t="shared" si="23"/>
        <v>3.4347099999999999</v>
      </c>
      <c r="BC36" s="5">
        <f t="shared" si="1"/>
        <v>3.4347099999999999</v>
      </c>
      <c r="BD36" s="5"/>
      <c r="BE36" s="5"/>
      <c r="BF36" s="5">
        <f t="shared" si="24"/>
        <v>3561.4229500000001</v>
      </c>
      <c r="BG36" s="5">
        <f t="shared" si="25"/>
        <v>3561.4229500000001</v>
      </c>
      <c r="BH36" s="5"/>
      <c r="BI36" s="5"/>
      <c r="BJ36" s="5">
        <f t="shared" si="26"/>
        <v>2032.6985100000002</v>
      </c>
      <c r="BK36" s="5">
        <f t="shared" si="27"/>
        <v>2032.6985100000002</v>
      </c>
      <c r="BL36" s="5"/>
      <c r="BM36" s="5"/>
      <c r="BN36" s="5">
        <f t="shared" si="28"/>
        <v>22473.307530000002</v>
      </c>
      <c r="BO36" s="5">
        <f t="shared" si="29"/>
        <v>22473.307530000002</v>
      </c>
      <c r="BP36" s="5"/>
      <c r="BQ36" s="5"/>
      <c r="BR36" s="5">
        <f t="shared" si="30"/>
        <v>164.77325000000002</v>
      </c>
      <c r="BS36" s="5">
        <f t="shared" si="31"/>
        <v>164.77325000000002</v>
      </c>
      <c r="BT36" s="5"/>
      <c r="BU36" s="5"/>
      <c r="BV36" s="5">
        <f t="shared" si="32"/>
        <v>5891.9201000000003</v>
      </c>
      <c r="BW36" s="5">
        <f t="shared" si="33"/>
        <v>5891.9201000000003</v>
      </c>
      <c r="BX36" s="5"/>
      <c r="BY36" s="5"/>
      <c r="BZ36" s="5">
        <f t="shared" si="34"/>
        <v>13877.89934</v>
      </c>
      <c r="CA36" s="5">
        <f t="shared" si="5"/>
        <v>13877.89934</v>
      </c>
      <c r="CB36" s="5"/>
      <c r="CC36" s="5"/>
      <c r="CD36" s="5">
        <f t="shared" si="61"/>
        <v>5432.3187699999999</v>
      </c>
      <c r="CE36" s="5">
        <f t="shared" si="36"/>
        <v>5432.3187699999999</v>
      </c>
      <c r="CF36" s="5"/>
      <c r="CG36" s="5"/>
      <c r="CH36" s="5">
        <f t="shared" si="37"/>
        <v>6729.4323599999998</v>
      </c>
      <c r="CI36" s="5">
        <f t="shared" si="38"/>
        <v>6729.4323599999998</v>
      </c>
      <c r="CJ36" s="5"/>
      <c r="CK36" s="5"/>
      <c r="CL36" s="5">
        <f t="shared" si="39"/>
        <v>778.37954999999999</v>
      </c>
      <c r="CM36" s="5">
        <f t="shared" si="40"/>
        <v>778.37954999999999</v>
      </c>
      <c r="CN36" s="5"/>
      <c r="CO36" s="5"/>
      <c r="CP36" s="5">
        <f t="shared" si="41"/>
        <v>82281.541440000001</v>
      </c>
      <c r="CQ36" s="5">
        <f t="shared" si="42"/>
        <v>82281.541440000001</v>
      </c>
      <c r="CR36" s="5"/>
      <c r="CS36" s="5"/>
      <c r="CT36" s="5">
        <f t="shared" si="43"/>
        <v>78331.99626</v>
      </c>
      <c r="CU36" s="5">
        <f t="shared" si="44"/>
        <v>78331.99626</v>
      </c>
      <c r="CV36" s="5"/>
      <c r="CW36" s="5"/>
      <c r="CX36" s="5">
        <f t="shared" si="45"/>
        <v>1857.15698</v>
      </c>
      <c r="CY36" s="5">
        <f t="shared" si="46"/>
        <v>1857.15698</v>
      </c>
      <c r="CZ36" s="5"/>
      <c r="DA36" s="5"/>
      <c r="DB36" s="5">
        <f t="shared" si="47"/>
        <v>133058.8088</v>
      </c>
      <c r="DC36" s="5">
        <f t="shared" si="48"/>
        <v>133058.8088</v>
      </c>
      <c r="DD36" s="5"/>
      <c r="DE36" s="5"/>
      <c r="DF36" s="5">
        <f t="shared" si="49"/>
        <v>171102.30657000002</v>
      </c>
      <c r="DG36" s="5">
        <f t="shared" si="50"/>
        <v>171102.30657000002</v>
      </c>
      <c r="DH36" s="5"/>
      <c r="DI36" s="5"/>
      <c r="DJ36" s="5">
        <f t="shared" si="51"/>
        <v>5338.83896</v>
      </c>
      <c r="DK36" s="5">
        <f t="shared" si="52"/>
        <v>5338.83896</v>
      </c>
      <c r="DL36" s="5"/>
      <c r="DM36" s="5"/>
      <c r="DN36" s="5">
        <f t="shared" si="53"/>
        <v>14639.19817</v>
      </c>
      <c r="DO36" s="5">
        <f t="shared" si="54"/>
        <v>14639.19817</v>
      </c>
      <c r="DP36" s="5"/>
      <c r="DQ36" s="5"/>
      <c r="DR36" s="5">
        <f t="shared" si="55"/>
        <v>103333.62166999999</v>
      </c>
      <c r="DS36" s="5">
        <f t="shared" si="56"/>
        <v>103333.62166999999</v>
      </c>
      <c r="DT36" s="5"/>
      <c r="DU36" s="5"/>
      <c r="DV36" s="5">
        <f t="shared" si="57"/>
        <v>74659.827120000002</v>
      </c>
      <c r="DW36" s="5">
        <f t="shared" si="58"/>
        <v>74659.827120000002</v>
      </c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</row>
    <row r="37" spans="1:170" x14ac:dyDescent="0.2">
      <c r="A37" s="33">
        <v>45748</v>
      </c>
      <c r="E37" s="3">
        <v>0</v>
      </c>
      <c r="F37" s="3">
        <v>0</v>
      </c>
      <c r="G37" s="3">
        <v>5690000</v>
      </c>
      <c r="H37" s="3">
        <v>928300</v>
      </c>
      <c r="I37" s="3">
        <f t="shared" si="59"/>
        <v>5690000</v>
      </c>
      <c r="J37" s="3">
        <f t="shared" si="2"/>
        <v>928300</v>
      </c>
      <c r="K37" s="3">
        <f t="shared" si="3"/>
        <v>6618300</v>
      </c>
      <c r="M37" s="5">
        <v>815450</v>
      </c>
      <c r="N37" s="5">
        <v>133037</v>
      </c>
      <c r="O37" s="5">
        <f t="shared" si="0"/>
        <v>948487</v>
      </c>
      <c r="Q37" s="5">
        <f>U37+Y37+AC37+AK37+AO37+AS37+BE37+BI37+BM37+BU37+CC37+CG37+CK37+CO37+CS37+CW37+DA37+DE37+DI37+DM37+DQ37+DU37+DY37+AG37+AW37+BQ37+BY37+BA37</f>
        <v>4874549.5990000004</v>
      </c>
      <c r="R37" s="3">
        <f t="shared" si="4"/>
        <v>795262.63492999994</v>
      </c>
      <c r="S37" s="5">
        <f t="shared" si="6"/>
        <v>5669812.2339300001</v>
      </c>
      <c r="U37" s="5">
        <f>I37*$V$6</f>
        <v>96621.89</v>
      </c>
      <c r="V37" s="5">
        <f t="shared" si="7"/>
        <v>15763.462299999999</v>
      </c>
      <c r="W37" s="5">
        <f t="shared" si="8"/>
        <v>112385.3523</v>
      </c>
      <c r="Y37" s="5">
        <f>I37*$Z$6</f>
        <v>23012.636000000002</v>
      </c>
      <c r="Z37" s="5">
        <f t="shared" si="9"/>
        <v>3754.4165200000002</v>
      </c>
      <c r="AA37" s="5">
        <f t="shared" si="10"/>
        <v>26767.052520000001</v>
      </c>
      <c r="AC37" s="5">
        <f>I37*$AD$6</f>
        <v>5668.3780000000006</v>
      </c>
      <c r="AD37" s="5">
        <f t="shared" si="11"/>
        <v>924.77246000000002</v>
      </c>
      <c r="AE37" s="5">
        <f t="shared" si="12"/>
        <v>6593.1504600000007</v>
      </c>
      <c r="AG37" s="5">
        <f>I37*$AH$6</f>
        <v>207.11599999999999</v>
      </c>
      <c r="AH37" s="5">
        <f t="shared" si="13"/>
        <v>33.790119999999995</v>
      </c>
      <c r="AI37" s="5">
        <f t="shared" si="14"/>
        <v>240.90611999999999</v>
      </c>
      <c r="AK37" s="5">
        <f>I37*$AL$6</f>
        <v>22.759999999999998</v>
      </c>
      <c r="AL37" s="5">
        <f t="shared" si="15"/>
        <v>3.7131999999999996</v>
      </c>
      <c r="AM37" s="5">
        <f t="shared" si="16"/>
        <v>26.473199999999999</v>
      </c>
      <c r="AO37" s="5">
        <f>I37*$AP$6</f>
        <v>294119.51400000002</v>
      </c>
      <c r="AP37" s="5">
        <f t="shared" si="17"/>
        <v>47984.383980000006</v>
      </c>
      <c r="AQ37" s="5">
        <f t="shared" si="18"/>
        <v>342103.89798000001</v>
      </c>
      <c r="AR37" s="5"/>
      <c r="AS37" s="5">
        <f>I37*$AT$6</f>
        <v>3533.4900000000002</v>
      </c>
      <c r="AT37" s="5">
        <f t="shared" si="19"/>
        <v>576.47429999999997</v>
      </c>
      <c r="AU37" s="5">
        <f t="shared" si="20"/>
        <v>4109.9643000000005</v>
      </c>
      <c r="AV37" s="5"/>
      <c r="AW37" s="5">
        <f>I37*$AX$6</f>
        <v>4123.5429999999997</v>
      </c>
      <c r="AX37" s="5">
        <f t="shared" si="21"/>
        <v>672.73901000000001</v>
      </c>
      <c r="AY37" s="5">
        <f t="shared" si="22"/>
        <v>4796.2820099999999</v>
      </c>
      <c r="AZ37" s="5"/>
      <c r="BA37" s="5">
        <f>I37*$BB$6</f>
        <v>21.053000000000001</v>
      </c>
      <c r="BB37" s="5">
        <f t="shared" si="23"/>
        <v>3.4347099999999999</v>
      </c>
      <c r="BC37" s="5">
        <f t="shared" si="1"/>
        <v>24.48771</v>
      </c>
      <c r="BD37" s="5"/>
      <c r="BE37" s="5">
        <f>I37*$BF$6</f>
        <v>21829.685000000001</v>
      </c>
      <c r="BF37" s="5">
        <f t="shared" si="24"/>
        <v>3561.4229500000001</v>
      </c>
      <c r="BG37" s="5">
        <f t="shared" si="25"/>
        <v>25391.107950000001</v>
      </c>
      <c r="BH37" s="5"/>
      <c r="BI37" s="5">
        <f>I37*$BJ$6</f>
        <v>12459.393</v>
      </c>
      <c r="BJ37" s="5">
        <f t="shared" si="26"/>
        <v>2032.6985100000002</v>
      </c>
      <c r="BK37" s="5">
        <f t="shared" si="27"/>
        <v>14492.09151</v>
      </c>
      <c r="BL37" s="5"/>
      <c r="BM37" s="5">
        <f>I37*$BN$6</f>
        <v>137749.77900000001</v>
      </c>
      <c r="BN37" s="5">
        <f t="shared" si="28"/>
        <v>22473.307530000002</v>
      </c>
      <c r="BO37" s="5">
        <f t="shared" si="29"/>
        <v>160223.08653</v>
      </c>
      <c r="BP37" s="5"/>
      <c r="BQ37" s="5">
        <f>I37*$BR$6</f>
        <v>1009.975</v>
      </c>
      <c r="BR37" s="5">
        <f t="shared" si="30"/>
        <v>164.77325000000002</v>
      </c>
      <c r="BS37" s="5">
        <f t="shared" si="31"/>
        <v>1174.7482500000001</v>
      </c>
      <c r="BT37" s="5"/>
      <c r="BU37" s="5">
        <f>I37*$BV$6</f>
        <v>36114.43</v>
      </c>
      <c r="BV37" s="5">
        <f t="shared" si="32"/>
        <v>5891.9201000000003</v>
      </c>
      <c r="BW37" s="5">
        <f t="shared" si="33"/>
        <v>42006.350100000003</v>
      </c>
      <c r="BX37" s="5"/>
      <c r="BY37" s="5">
        <f>I37*$BZ$6</f>
        <v>85064.361999999994</v>
      </c>
      <c r="BZ37" s="5">
        <f t="shared" si="34"/>
        <v>13877.89934</v>
      </c>
      <c r="CA37" s="5">
        <f t="shared" si="5"/>
        <v>98942.261339999997</v>
      </c>
      <c r="CB37" s="5"/>
      <c r="CC37" s="5">
        <f>I37*$CE$6</f>
        <v>33297.311000000002</v>
      </c>
      <c r="CD37" s="5">
        <f t="shared" si="61"/>
        <v>5432.3187699999999</v>
      </c>
      <c r="CE37" s="5">
        <f t="shared" si="36"/>
        <v>38729.62977</v>
      </c>
      <c r="CF37" s="5"/>
      <c r="CG37" s="5">
        <f>I37*$CH$6</f>
        <v>41247.947999999997</v>
      </c>
      <c r="CH37" s="5">
        <f t="shared" si="37"/>
        <v>6729.4323599999998</v>
      </c>
      <c r="CI37" s="5">
        <f t="shared" si="38"/>
        <v>47977.380359999996</v>
      </c>
      <c r="CJ37" s="5"/>
      <c r="CK37" s="5">
        <f>I37*$CL$6</f>
        <v>4771.0650000000005</v>
      </c>
      <c r="CL37" s="5">
        <f t="shared" si="39"/>
        <v>778.37954999999999</v>
      </c>
      <c r="CM37" s="5">
        <f t="shared" si="40"/>
        <v>5549.4445500000002</v>
      </c>
      <c r="CN37" s="5"/>
      <c r="CO37" s="5">
        <f>I37*$CP$6</f>
        <v>504343.39199999999</v>
      </c>
      <c r="CP37" s="5">
        <f t="shared" si="41"/>
        <v>82281.541440000001</v>
      </c>
      <c r="CQ37" s="5">
        <f t="shared" si="42"/>
        <v>586624.93344000005</v>
      </c>
      <c r="CR37" s="5"/>
      <c r="CS37" s="5">
        <f>I37*$CT$6</f>
        <v>480134.71800000005</v>
      </c>
      <c r="CT37" s="5">
        <f t="shared" si="43"/>
        <v>78331.99626</v>
      </c>
      <c r="CU37" s="5">
        <f t="shared" si="44"/>
        <v>558466.71426000004</v>
      </c>
      <c r="CV37" s="5"/>
      <c r="CW37" s="5">
        <f>I37*$CX$6</f>
        <v>11383.413999999999</v>
      </c>
      <c r="CX37" s="5">
        <f t="shared" si="45"/>
        <v>1857.15698</v>
      </c>
      <c r="CY37" s="5">
        <f t="shared" si="46"/>
        <v>13240.570979999999</v>
      </c>
      <c r="CZ37" s="5"/>
      <c r="DA37" s="5">
        <f>I37*$DB$6</f>
        <v>815581.84</v>
      </c>
      <c r="DB37" s="5">
        <f t="shared" si="47"/>
        <v>133058.8088</v>
      </c>
      <c r="DC37" s="5">
        <f t="shared" si="48"/>
        <v>948640.64879999997</v>
      </c>
      <c r="DD37" s="5"/>
      <c r="DE37" s="5">
        <f>I37*$DF$6</f>
        <v>1048768.851</v>
      </c>
      <c r="DF37" s="5">
        <f t="shared" si="49"/>
        <v>171102.30657000002</v>
      </c>
      <c r="DG37" s="5">
        <f t="shared" si="50"/>
        <v>1219871.15757</v>
      </c>
      <c r="DH37" s="5"/>
      <c r="DI37" s="5">
        <f>I37*$DJ$6</f>
        <v>32724.327999999998</v>
      </c>
      <c r="DJ37" s="5">
        <f t="shared" si="51"/>
        <v>5338.83896</v>
      </c>
      <c r="DK37" s="5">
        <f t="shared" si="52"/>
        <v>38063.166959999995</v>
      </c>
      <c r="DL37" s="5"/>
      <c r="DM37" s="5">
        <f>I37*$DN$6</f>
        <v>89730.731</v>
      </c>
      <c r="DN37" s="5">
        <f t="shared" si="53"/>
        <v>14639.19817</v>
      </c>
      <c r="DO37" s="5">
        <f t="shared" si="54"/>
        <v>104369.92917</v>
      </c>
      <c r="DP37" s="5"/>
      <c r="DQ37" s="5">
        <f>I37*$DR$6</f>
        <v>633381.78099999996</v>
      </c>
      <c r="DR37" s="5">
        <f t="shared" si="55"/>
        <v>103333.62166999999</v>
      </c>
      <c r="DS37" s="5">
        <f t="shared" si="56"/>
        <v>736715.40266999998</v>
      </c>
      <c r="DT37" s="5"/>
      <c r="DU37" s="5">
        <f>I37*$DV$6</f>
        <v>457626.21599999996</v>
      </c>
      <c r="DV37" s="5">
        <f t="shared" si="57"/>
        <v>74659.827120000002</v>
      </c>
      <c r="DW37" s="5">
        <f t="shared" si="58"/>
        <v>532286.04311999993</v>
      </c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</row>
    <row r="38" spans="1:170" x14ac:dyDescent="0.2">
      <c r="A38" s="33">
        <v>45931</v>
      </c>
      <c r="F38" s="3">
        <v>0</v>
      </c>
      <c r="H38" s="3">
        <v>814500</v>
      </c>
      <c r="J38" s="3">
        <f t="shared" si="2"/>
        <v>814500</v>
      </c>
      <c r="K38" s="3">
        <f t="shared" si="3"/>
        <v>814500</v>
      </c>
      <c r="N38" s="5">
        <v>116728</v>
      </c>
      <c r="O38" s="5">
        <f t="shared" si="0"/>
        <v>116728</v>
      </c>
      <c r="Q38" s="5"/>
      <c r="R38" s="3">
        <f t="shared" si="4"/>
        <v>697771.64294999989</v>
      </c>
      <c r="S38" s="5">
        <f t="shared" si="6"/>
        <v>697771.64294999989</v>
      </c>
      <c r="U38" s="5"/>
      <c r="V38" s="5">
        <f t="shared" si="7"/>
        <v>13831.0245</v>
      </c>
      <c r="W38" s="5">
        <f t="shared" si="8"/>
        <v>13831.0245</v>
      </c>
      <c r="Z38" s="5">
        <f t="shared" si="9"/>
        <v>3294.1638000000003</v>
      </c>
      <c r="AA38" s="5">
        <f t="shared" si="10"/>
        <v>3294.1638000000003</v>
      </c>
      <c r="AD38" s="5">
        <f t="shared" si="11"/>
        <v>811.4049</v>
      </c>
      <c r="AE38" s="5">
        <f t="shared" si="12"/>
        <v>811.4049</v>
      </c>
      <c r="AH38" s="5">
        <f t="shared" si="13"/>
        <v>29.647799999999997</v>
      </c>
      <c r="AI38" s="5">
        <f t="shared" si="14"/>
        <v>29.647799999999997</v>
      </c>
      <c r="AK38" s="5"/>
      <c r="AL38" s="5">
        <f t="shared" si="15"/>
        <v>3.258</v>
      </c>
      <c r="AM38" s="5">
        <f t="shared" si="16"/>
        <v>3.258</v>
      </c>
      <c r="AO38" s="5"/>
      <c r="AP38" s="5">
        <f t="shared" si="17"/>
        <v>42101.993699999999</v>
      </c>
      <c r="AQ38" s="5">
        <f t="shared" si="18"/>
        <v>42101.993699999999</v>
      </c>
      <c r="AR38" s="5"/>
      <c r="AS38" s="5"/>
      <c r="AT38" s="5">
        <f t="shared" si="19"/>
        <v>505.80450000000002</v>
      </c>
      <c r="AU38" s="5">
        <f t="shared" si="20"/>
        <v>505.80450000000002</v>
      </c>
      <c r="AV38" s="5"/>
      <c r="AW38" s="5"/>
      <c r="AX38" s="5">
        <f t="shared" si="21"/>
        <v>590.26814999999999</v>
      </c>
      <c r="AY38" s="5">
        <f t="shared" si="22"/>
        <v>590.26814999999999</v>
      </c>
      <c r="AZ38" s="5"/>
      <c r="BA38" s="5"/>
      <c r="BB38" s="5">
        <f t="shared" si="23"/>
        <v>3.0136500000000002</v>
      </c>
      <c r="BC38" s="5">
        <f t="shared" si="1"/>
        <v>3.0136500000000002</v>
      </c>
      <c r="BD38" s="5"/>
      <c r="BE38" s="5"/>
      <c r="BF38" s="5">
        <f t="shared" si="24"/>
        <v>3124.8292500000002</v>
      </c>
      <c r="BG38" s="5">
        <f t="shared" si="25"/>
        <v>3124.8292500000002</v>
      </c>
      <c r="BH38" s="5"/>
      <c r="BI38" s="5"/>
      <c r="BJ38" s="5">
        <f t="shared" si="26"/>
        <v>1783.5106500000002</v>
      </c>
      <c r="BK38" s="5">
        <f t="shared" si="27"/>
        <v>1783.5106500000002</v>
      </c>
      <c r="BL38" s="5"/>
      <c r="BM38" s="5"/>
      <c r="BN38" s="5">
        <f t="shared" si="28"/>
        <v>19718.311949999999</v>
      </c>
      <c r="BO38" s="5">
        <f t="shared" si="29"/>
        <v>19718.311949999999</v>
      </c>
      <c r="BP38" s="5"/>
      <c r="BQ38" s="5"/>
      <c r="BR38" s="5">
        <f t="shared" si="30"/>
        <v>144.57374999999999</v>
      </c>
      <c r="BS38" s="5">
        <f t="shared" si="31"/>
        <v>144.57374999999999</v>
      </c>
      <c r="BT38" s="5"/>
      <c r="BU38" s="5"/>
      <c r="BV38" s="5">
        <f t="shared" si="32"/>
        <v>5169.6315000000004</v>
      </c>
      <c r="BW38" s="5">
        <f t="shared" si="33"/>
        <v>5169.6315000000004</v>
      </c>
      <c r="BX38" s="5"/>
      <c r="BY38" s="5"/>
      <c r="BZ38" s="5">
        <f t="shared" si="34"/>
        <v>12176.612099999998</v>
      </c>
      <c r="CA38" s="5">
        <f t="shared" si="5"/>
        <v>12176.612099999998</v>
      </c>
      <c r="CB38" s="5"/>
      <c r="CC38" s="5"/>
      <c r="CD38" s="5">
        <f t="shared" si="61"/>
        <v>4766.37255</v>
      </c>
      <c r="CE38" s="5">
        <f t="shared" si="36"/>
        <v>4766.37255</v>
      </c>
      <c r="CF38" s="5"/>
      <c r="CG38" s="5"/>
      <c r="CH38" s="5">
        <f t="shared" si="37"/>
        <v>5904.4733999999999</v>
      </c>
      <c r="CI38" s="5">
        <f t="shared" si="38"/>
        <v>5904.4733999999999</v>
      </c>
      <c r="CJ38" s="5"/>
      <c r="CK38" s="5"/>
      <c r="CL38" s="5">
        <f t="shared" si="39"/>
        <v>682.95825000000002</v>
      </c>
      <c r="CM38" s="5">
        <f t="shared" si="40"/>
        <v>682.95825000000002</v>
      </c>
      <c r="CN38" s="5"/>
      <c r="CO38" s="5"/>
      <c r="CP38" s="5">
        <f t="shared" si="41"/>
        <v>72194.673599999995</v>
      </c>
      <c r="CQ38" s="5">
        <f t="shared" si="42"/>
        <v>72194.673599999995</v>
      </c>
      <c r="CR38" s="5"/>
      <c r="CS38" s="5"/>
      <c r="CT38" s="5">
        <f t="shared" si="43"/>
        <v>68729.301900000006</v>
      </c>
      <c r="CU38" s="5">
        <f t="shared" si="44"/>
        <v>68729.301900000006</v>
      </c>
      <c r="CV38" s="5"/>
      <c r="CW38" s="5"/>
      <c r="CX38" s="5">
        <f t="shared" si="45"/>
        <v>1629.4886999999999</v>
      </c>
      <c r="CY38" s="5">
        <f t="shared" si="46"/>
        <v>1629.4886999999999</v>
      </c>
      <c r="CZ38" s="5"/>
      <c r="DA38" s="5"/>
      <c r="DB38" s="5">
        <f t="shared" si="47"/>
        <v>116747.17199999999</v>
      </c>
      <c r="DC38" s="5">
        <f t="shared" si="48"/>
        <v>116747.17199999999</v>
      </c>
      <c r="DD38" s="5"/>
      <c r="DE38" s="5"/>
      <c r="DF38" s="5">
        <f t="shared" si="49"/>
        <v>150126.92955</v>
      </c>
      <c r="DG38" s="5">
        <f t="shared" si="50"/>
        <v>150126.92955</v>
      </c>
      <c r="DH38" s="5"/>
      <c r="DI38" s="5"/>
      <c r="DJ38" s="5">
        <f t="shared" si="51"/>
        <v>4684.3523999999998</v>
      </c>
      <c r="DK38" s="5">
        <f t="shared" si="52"/>
        <v>4684.3523999999998</v>
      </c>
      <c r="DL38" s="5"/>
      <c r="DM38" s="5"/>
      <c r="DN38" s="5">
        <f t="shared" si="53"/>
        <v>12844.583549999999</v>
      </c>
      <c r="DO38" s="5">
        <f t="shared" si="54"/>
        <v>12844.583549999999</v>
      </c>
      <c r="DP38" s="5"/>
      <c r="DQ38" s="5"/>
      <c r="DR38" s="5">
        <f t="shared" si="55"/>
        <v>90665.986049999992</v>
      </c>
      <c r="DS38" s="5">
        <f t="shared" si="56"/>
        <v>90665.986049999992</v>
      </c>
      <c r="DT38" s="5"/>
      <c r="DU38" s="5"/>
      <c r="DV38" s="5">
        <f t="shared" si="57"/>
        <v>65507.302799999998</v>
      </c>
      <c r="DW38" s="5">
        <f t="shared" si="58"/>
        <v>65507.302799999998</v>
      </c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</row>
    <row r="39" spans="1:170" x14ac:dyDescent="0.2">
      <c r="A39" s="33">
        <v>46113</v>
      </c>
      <c r="E39" s="3">
        <v>0</v>
      </c>
      <c r="F39" s="3">
        <v>0</v>
      </c>
      <c r="G39" s="3">
        <v>5910000</v>
      </c>
      <c r="H39" s="3">
        <v>814500</v>
      </c>
      <c r="I39" s="3">
        <f t="shared" si="59"/>
        <v>5910000</v>
      </c>
      <c r="J39" s="3">
        <f t="shared" si="2"/>
        <v>814500</v>
      </c>
      <c r="K39" s="3">
        <f t="shared" si="3"/>
        <v>6724500</v>
      </c>
      <c r="M39" s="5">
        <v>846979</v>
      </c>
      <c r="N39" s="5">
        <v>116728</v>
      </c>
      <c r="O39" s="5">
        <f t="shared" si="0"/>
        <v>963707</v>
      </c>
      <c r="Q39" s="5">
        <f>U39+Y39+AC39+AK39+AO39+AS39+BE39+BI39+BM39+BU39+CC39+CG39+CK39+CO39+CS39+CW39+DA39+DE39+DI39+DM39+DQ39+DU39+DY39+AG39+AW39+BQ39+BY39+BA39</f>
        <v>5063020.7610000009</v>
      </c>
      <c r="R39" s="3">
        <f t="shared" si="4"/>
        <v>697771.64294999989</v>
      </c>
      <c r="S39" s="5">
        <f t="shared" si="6"/>
        <v>5760792.4039500011</v>
      </c>
      <c r="U39" s="5">
        <f>I39*$V$6</f>
        <v>100357.70999999999</v>
      </c>
      <c r="V39" s="5">
        <f t="shared" si="7"/>
        <v>13831.0245</v>
      </c>
      <c r="W39" s="5">
        <f t="shared" si="8"/>
        <v>114188.73449999999</v>
      </c>
      <c r="Y39" s="5">
        <f>I39*$Z$6</f>
        <v>23902.404000000002</v>
      </c>
      <c r="Z39" s="5">
        <f t="shared" si="9"/>
        <v>3294.1638000000003</v>
      </c>
      <c r="AA39" s="5">
        <f t="shared" si="10"/>
        <v>27196.567800000004</v>
      </c>
      <c r="AC39" s="5">
        <f>I39*$AD$6</f>
        <v>5887.5420000000004</v>
      </c>
      <c r="AD39" s="5">
        <f t="shared" si="11"/>
        <v>811.4049</v>
      </c>
      <c r="AE39" s="5">
        <f t="shared" si="12"/>
        <v>6698.9469000000008</v>
      </c>
      <c r="AG39" s="5">
        <f>I39*$AH$6</f>
        <v>215.124</v>
      </c>
      <c r="AH39" s="5">
        <f t="shared" si="13"/>
        <v>29.647799999999997</v>
      </c>
      <c r="AI39" s="5">
        <f t="shared" si="14"/>
        <v>244.77179999999998</v>
      </c>
      <c r="AK39" s="5">
        <f>I39*$AL$6</f>
        <v>23.64</v>
      </c>
      <c r="AL39" s="5">
        <f t="shared" si="15"/>
        <v>3.258</v>
      </c>
      <c r="AM39" s="5">
        <f t="shared" si="16"/>
        <v>26.898</v>
      </c>
      <c r="AO39" s="5">
        <f>I39*$AP$6</f>
        <v>305491.446</v>
      </c>
      <c r="AP39" s="5">
        <f t="shared" si="17"/>
        <v>42101.993699999999</v>
      </c>
      <c r="AQ39" s="5">
        <f t="shared" si="18"/>
        <v>347593.43969999999</v>
      </c>
      <c r="AR39" s="5"/>
      <c r="AS39" s="5">
        <f>I39*$AT$6</f>
        <v>3670.11</v>
      </c>
      <c r="AT39" s="5">
        <f t="shared" si="19"/>
        <v>505.80450000000002</v>
      </c>
      <c r="AU39" s="5">
        <f t="shared" si="20"/>
        <v>4175.9144999999999</v>
      </c>
      <c r="AV39" s="5"/>
      <c r="AW39" s="5">
        <f>I39*$AX$6</f>
        <v>4282.9769999999999</v>
      </c>
      <c r="AX39" s="5">
        <f t="shared" si="21"/>
        <v>590.26814999999999</v>
      </c>
      <c r="AY39" s="5">
        <f t="shared" si="22"/>
        <v>4873.2451499999997</v>
      </c>
      <c r="AZ39" s="5"/>
      <c r="BA39" s="5">
        <f>I39*$BB$6</f>
        <v>21.867000000000001</v>
      </c>
      <c r="BB39" s="5">
        <f t="shared" si="23"/>
        <v>3.0136500000000002</v>
      </c>
      <c r="BC39" s="5">
        <f t="shared" si="1"/>
        <v>24.880650000000003</v>
      </c>
      <c r="BD39" s="5"/>
      <c r="BE39" s="5">
        <f>I39*$BF$6</f>
        <v>22673.715</v>
      </c>
      <c r="BF39" s="5">
        <f t="shared" si="24"/>
        <v>3124.8292500000002</v>
      </c>
      <c r="BG39" s="5">
        <f t="shared" si="25"/>
        <v>25798.544249999999</v>
      </c>
      <c r="BH39" s="5"/>
      <c r="BI39" s="5">
        <f>I39*$BJ$6</f>
        <v>12941.127</v>
      </c>
      <c r="BJ39" s="5">
        <f t="shared" si="26"/>
        <v>1783.5106500000002</v>
      </c>
      <c r="BK39" s="5">
        <f t="shared" si="27"/>
        <v>14724.637650000001</v>
      </c>
      <c r="BL39" s="5"/>
      <c r="BM39" s="5">
        <f>I39*$BN$6</f>
        <v>143075.78100000002</v>
      </c>
      <c r="BN39" s="5">
        <f t="shared" si="28"/>
        <v>19718.311949999999</v>
      </c>
      <c r="BO39" s="5">
        <f t="shared" si="29"/>
        <v>162794.09295000002</v>
      </c>
      <c r="BP39" s="5"/>
      <c r="BQ39" s="5">
        <f>I39*$BR$6</f>
        <v>1049.0250000000001</v>
      </c>
      <c r="BR39" s="5">
        <f t="shared" si="30"/>
        <v>144.57374999999999</v>
      </c>
      <c r="BS39" s="5">
        <f t="shared" si="31"/>
        <v>1193.5987500000001</v>
      </c>
      <c r="BT39" s="5"/>
      <c r="BU39" s="5">
        <f>I39*$BV$6</f>
        <v>37510.770000000004</v>
      </c>
      <c r="BV39" s="5">
        <f t="shared" si="32"/>
        <v>5169.6315000000004</v>
      </c>
      <c r="BW39" s="5">
        <f t="shared" si="33"/>
        <v>42680.401500000007</v>
      </c>
      <c r="BX39" s="5"/>
      <c r="BY39" s="5">
        <f>I39*$BZ$6</f>
        <v>88353.317999999999</v>
      </c>
      <c r="BZ39" s="5">
        <f t="shared" si="34"/>
        <v>12176.612099999998</v>
      </c>
      <c r="CA39" s="5">
        <f t="shared" si="5"/>
        <v>100529.9301</v>
      </c>
      <c r="CB39" s="5"/>
      <c r="CC39" s="5">
        <f>I39*$CE$6</f>
        <v>34584.728999999999</v>
      </c>
      <c r="CD39" s="5">
        <f t="shared" si="61"/>
        <v>4766.37255</v>
      </c>
      <c r="CE39" s="5">
        <f t="shared" si="36"/>
        <v>39351.101549999999</v>
      </c>
      <c r="CF39" s="5"/>
      <c r="CG39" s="5">
        <f>I39*$CH$6</f>
        <v>42842.771999999997</v>
      </c>
      <c r="CH39" s="5">
        <f t="shared" si="37"/>
        <v>5904.4733999999999</v>
      </c>
      <c r="CI39" s="5">
        <f t="shared" si="38"/>
        <v>48747.2454</v>
      </c>
      <c r="CJ39" s="5"/>
      <c r="CK39" s="5">
        <f>I39*$CL$6</f>
        <v>4955.5350000000008</v>
      </c>
      <c r="CL39" s="5">
        <f t="shared" si="39"/>
        <v>682.95825000000002</v>
      </c>
      <c r="CM39" s="5">
        <f t="shared" si="40"/>
        <v>5638.4932500000004</v>
      </c>
      <c r="CN39" s="5"/>
      <c r="CO39" s="5">
        <f>I39*$CP$6</f>
        <v>523843.48800000001</v>
      </c>
      <c r="CP39" s="5">
        <f t="shared" si="41"/>
        <v>72194.673599999995</v>
      </c>
      <c r="CQ39" s="5">
        <f t="shared" si="42"/>
        <v>596038.16159999999</v>
      </c>
      <c r="CR39" s="5"/>
      <c r="CS39" s="5">
        <f>I39*$CT$6</f>
        <v>498698.80200000003</v>
      </c>
      <c r="CT39" s="5">
        <f t="shared" si="43"/>
        <v>68729.301900000006</v>
      </c>
      <c r="CU39" s="5">
        <f t="shared" si="44"/>
        <v>567428.10389999999</v>
      </c>
      <c r="CV39" s="5"/>
      <c r="CW39" s="5">
        <f>I39*$CX$6</f>
        <v>11823.546</v>
      </c>
      <c r="CX39" s="5">
        <f t="shared" si="45"/>
        <v>1629.4886999999999</v>
      </c>
      <c r="CY39" s="5">
        <f t="shared" si="46"/>
        <v>13453.0347</v>
      </c>
      <c r="CZ39" s="5"/>
      <c r="DA39" s="5">
        <f>I39*$DB$6</f>
        <v>847115.75999999989</v>
      </c>
      <c r="DB39" s="5">
        <f t="shared" si="47"/>
        <v>116747.17199999999</v>
      </c>
      <c r="DC39" s="5">
        <f t="shared" si="48"/>
        <v>963862.93199999991</v>
      </c>
      <c r="DD39" s="5"/>
      <c r="DE39" s="5">
        <f>I39*$DF$6</f>
        <v>1089318.7890000001</v>
      </c>
      <c r="DF39" s="5">
        <f t="shared" si="49"/>
        <v>150126.92955</v>
      </c>
      <c r="DG39" s="5">
        <f t="shared" si="50"/>
        <v>1239445.7185500001</v>
      </c>
      <c r="DH39" s="5"/>
      <c r="DI39" s="5">
        <f>I39*$DJ$6</f>
        <v>33989.591999999997</v>
      </c>
      <c r="DJ39" s="5">
        <f t="shared" si="51"/>
        <v>4684.3523999999998</v>
      </c>
      <c r="DK39" s="5">
        <f t="shared" si="52"/>
        <v>38673.944399999993</v>
      </c>
      <c r="DL39" s="5"/>
      <c r="DM39" s="5">
        <f>I39*$DN$6</f>
        <v>93200.108999999997</v>
      </c>
      <c r="DN39" s="5">
        <f t="shared" si="53"/>
        <v>12844.583549999999</v>
      </c>
      <c r="DO39" s="5">
        <f t="shared" si="54"/>
        <v>106044.69254999999</v>
      </c>
      <c r="DP39" s="5"/>
      <c r="DQ39" s="5">
        <f>I39*$DR$6</f>
        <v>657871.05900000001</v>
      </c>
      <c r="DR39" s="5">
        <f t="shared" si="55"/>
        <v>90665.986049999992</v>
      </c>
      <c r="DS39" s="5">
        <f t="shared" si="56"/>
        <v>748537.04504999996</v>
      </c>
      <c r="DT39" s="5"/>
      <c r="DU39" s="5">
        <f>I39*$DV$6</f>
        <v>475320.02399999998</v>
      </c>
      <c r="DV39" s="5">
        <f t="shared" si="57"/>
        <v>65507.302799999998</v>
      </c>
      <c r="DW39" s="5">
        <f t="shared" si="58"/>
        <v>540827.32679999992</v>
      </c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</row>
    <row r="40" spans="1:170" x14ac:dyDescent="0.2">
      <c r="A40" s="33">
        <v>46296</v>
      </c>
      <c r="F40" s="3">
        <v>0</v>
      </c>
      <c r="H40" s="3">
        <v>666750</v>
      </c>
      <c r="J40" s="3">
        <f t="shared" si="2"/>
        <v>666750</v>
      </c>
      <c r="K40" s="3">
        <f t="shared" si="3"/>
        <v>666750</v>
      </c>
      <c r="N40" s="5">
        <v>95554</v>
      </c>
      <c r="O40" s="5">
        <f t="shared" si="0"/>
        <v>95554</v>
      </c>
      <c r="Q40" s="5"/>
      <c r="R40" s="3">
        <f t="shared" si="4"/>
        <v>571196.12392499996</v>
      </c>
      <c r="S40" s="5">
        <f t="shared" si="6"/>
        <v>571196.12392499996</v>
      </c>
      <c r="U40" s="5"/>
      <c r="V40" s="5">
        <f t="shared" si="7"/>
        <v>11322.081749999999</v>
      </c>
      <c r="W40" s="5">
        <f t="shared" si="8"/>
        <v>11322.081749999999</v>
      </c>
      <c r="Z40" s="5">
        <f t="shared" si="9"/>
        <v>2696.6037000000001</v>
      </c>
      <c r="AA40" s="5">
        <f t="shared" si="10"/>
        <v>2696.6037000000001</v>
      </c>
      <c r="AD40" s="5">
        <f t="shared" si="11"/>
        <v>664.21635000000003</v>
      </c>
      <c r="AE40" s="5">
        <f t="shared" si="12"/>
        <v>664.21635000000003</v>
      </c>
      <c r="AH40" s="5">
        <f t="shared" si="13"/>
        <v>24.269699999999997</v>
      </c>
      <c r="AI40" s="5">
        <f t="shared" si="14"/>
        <v>24.269699999999997</v>
      </c>
      <c r="AK40" s="5"/>
      <c r="AL40" s="5">
        <f t="shared" si="15"/>
        <v>2.6669999999999998</v>
      </c>
      <c r="AM40" s="5">
        <f t="shared" si="16"/>
        <v>2.6669999999999998</v>
      </c>
      <c r="AO40" s="5"/>
      <c r="AP40" s="5">
        <f t="shared" si="17"/>
        <v>34464.707549999999</v>
      </c>
      <c r="AQ40" s="5">
        <f t="shared" si="18"/>
        <v>34464.707549999999</v>
      </c>
      <c r="AR40" s="5"/>
      <c r="AS40" s="5"/>
      <c r="AT40" s="5">
        <f t="shared" si="19"/>
        <v>414.05175000000003</v>
      </c>
      <c r="AU40" s="5">
        <f t="shared" si="20"/>
        <v>414.05175000000003</v>
      </c>
      <c r="AV40" s="5"/>
      <c r="AW40" s="5"/>
      <c r="AX40" s="5">
        <f t="shared" si="21"/>
        <v>483.19372499999997</v>
      </c>
      <c r="AY40" s="5">
        <f t="shared" si="22"/>
        <v>483.19372499999997</v>
      </c>
      <c r="AZ40" s="5"/>
      <c r="BA40" s="5"/>
      <c r="BB40" s="5">
        <f t="shared" si="23"/>
        <v>2.4669750000000001</v>
      </c>
      <c r="BC40" s="5">
        <f t="shared" si="1"/>
        <v>2.4669750000000001</v>
      </c>
      <c r="BD40" s="5"/>
      <c r="BE40" s="5"/>
      <c r="BF40" s="5">
        <f t="shared" si="24"/>
        <v>2557.986375</v>
      </c>
      <c r="BG40" s="5">
        <f t="shared" si="25"/>
        <v>2557.986375</v>
      </c>
      <c r="BH40" s="5"/>
      <c r="BI40" s="5"/>
      <c r="BJ40" s="5">
        <f t="shared" si="26"/>
        <v>1459.982475</v>
      </c>
      <c r="BK40" s="5">
        <f t="shared" si="27"/>
        <v>1459.982475</v>
      </c>
      <c r="BL40" s="5"/>
      <c r="BM40" s="5"/>
      <c r="BN40" s="5">
        <f t="shared" si="28"/>
        <v>16141.417425</v>
      </c>
      <c r="BO40" s="5">
        <f t="shared" si="29"/>
        <v>16141.417425</v>
      </c>
      <c r="BP40" s="5"/>
      <c r="BQ40" s="5"/>
      <c r="BR40" s="5">
        <f t="shared" si="30"/>
        <v>118.34812500000001</v>
      </c>
      <c r="BS40" s="5">
        <f t="shared" si="31"/>
        <v>118.34812500000001</v>
      </c>
      <c r="BT40" s="5"/>
      <c r="BU40" s="5"/>
      <c r="BV40" s="5">
        <f t="shared" si="32"/>
        <v>4231.8622500000001</v>
      </c>
      <c r="BW40" s="5">
        <f t="shared" si="33"/>
        <v>4231.8622500000001</v>
      </c>
      <c r="BX40" s="5"/>
      <c r="BY40" s="5"/>
      <c r="BZ40" s="5">
        <f t="shared" si="34"/>
        <v>9967.7791500000003</v>
      </c>
      <c r="CA40" s="5">
        <f t="shared" si="5"/>
        <v>9967.7791500000003</v>
      </c>
      <c r="CB40" s="5"/>
      <c r="CC40" s="5"/>
      <c r="CD40" s="5">
        <f t="shared" si="61"/>
        <v>3901.7543249999999</v>
      </c>
      <c r="CE40" s="5">
        <f t="shared" si="36"/>
        <v>3901.7543249999999</v>
      </c>
      <c r="CF40" s="5"/>
      <c r="CG40" s="5"/>
      <c r="CH40" s="5">
        <f t="shared" si="37"/>
        <v>4833.4040999999997</v>
      </c>
      <c r="CI40" s="5">
        <f t="shared" si="38"/>
        <v>4833.4040999999997</v>
      </c>
      <c r="CJ40" s="5"/>
      <c r="CK40" s="5"/>
      <c r="CL40" s="5">
        <f t="shared" si="39"/>
        <v>559.06987500000002</v>
      </c>
      <c r="CM40" s="5">
        <f t="shared" si="40"/>
        <v>559.06987500000002</v>
      </c>
      <c r="CN40" s="5"/>
      <c r="CO40" s="5"/>
      <c r="CP40" s="5">
        <f t="shared" si="41"/>
        <v>59098.5864</v>
      </c>
      <c r="CQ40" s="5">
        <f t="shared" si="42"/>
        <v>59098.5864</v>
      </c>
      <c r="CR40" s="5"/>
      <c r="CS40" s="5"/>
      <c r="CT40" s="5">
        <f t="shared" si="43"/>
        <v>56261.831850000002</v>
      </c>
      <c r="CU40" s="5">
        <f t="shared" si="44"/>
        <v>56261.831850000002</v>
      </c>
      <c r="CV40" s="5"/>
      <c r="CW40" s="5"/>
      <c r="CX40" s="5">
        <f t="shared" si="45"/>
        <v>1333.90005</v>
      </c>
      <c r="CY40" s="5">
        <f t="shared" si="46"/>
        <v>1333.90005</v>
      </c>
      <c r="CZ40" s="5"/>
      <c r="DA40" s="5"/>
      <c r="DB40" s="5">
        <f t="shared" si="47"/>
        <v>95569.277999999991</v>
      </c>
      <c r="DC40" s="5">
        <f t="shared" si="48"/>
        <v>95569.277999999991</v>
      </c>
      <c r="DD40" s="5"/>
      <c r="DE40" s="5"/>
      <c r="DF40" s="5">
        <f t="shared" si="49"/>
        <v>122893.959825</v>
      </c>
      <c r="DG40" s="5">
        <f t="shared" si="50"/>
        <v>122893.959825</v>
      </c>
      <c r="DH40" s="5"/>
      <c r="DI40" s="5"/>
      <c r="DJ40" s="5">
        <f t="shared" si="51"/>
        <v>3834.6125999999999</v>
      </c>
      <c r="DK40" s="5">
        <f t="shared" si="52"/>
        <v>3834.6125999999999</v>
      </c>
      <c r="DL40" s="5"/>
      <c r="DM40" s="5"/>
      <c r="DN40" s="5">
        <f t="shared" si="53"/>
        <v>10514.580824999999</v>
      </c>
      <c r="DO40" s="5">
        <f t="shared" si="54"/>
        <v>10514.580824999999</v>
      </c>
      <c r="DP40" s="5"/>
      <c r="DQ40" s="5"/>
      <c r="DR40" s="5">
        <f t="shared" si="55"/>
        <v>74219.209575000001</v>
      </c>
      <c r="DS40" s="5">
        <f t="shared" si="56"/>
        <v>74219.209575000001</v>
      </c>
      <c r="DT40" s="5"/>
      <c r="DU40" s="5"/>
      <c r="DV40" s="5">
        <f t="shared" si="57"/>
        <v>53624.302199999998</v>
      </c>
      <c r="DW40" s="5">
        <f t="shared" si="58"/>
        <v>53624.302199999998</v>
      </c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</row>
    <row r="41" spans="1:170" x14ac:dyDescent="0.2">
      <c r="A41" s="33">
        <v>46478</v>
      </c>
      <c r="E41" s="3">
        <v>0</v>
      </c>
      <c r="F41" s="3">
        <v>0</v>
      </c>
      <c r="G41" s="3">
        <v>6200000</v>
      </c>
      <c r="H41" s="3">
        <v>666750</v>
      </c>
      <c r="I41" s="3">
        <f t="shared" si="59"/>
        <v>6200000</v>
      </c>
      <c r="J41" s="3">
        <f t="shared" si="2"/>
        <v>666750</v>
      </c>
      <c r="K41" s="3">
        <f t="shared" si="3"/>
        <v>6866750</v>
      </c>
      <c r="M41" s="5">
        <v>888540</v>
      </c>
      <c r="N41" s="5">
        <v>95554</v>
      </c>
      <c r="O41" s="5">
        <f t="shared" si="0"/>
        <v>984094</v>
      </c>
      <c r="Q41" s="5">
        <f>U41+Y41+AC41+AK41+AO41+AS41+BE41+BI41+BM41+BU41+CC41+CG41+CK41+CO41+CS41+CW41+DA41+DE41+DI41+DM41+DQ41+DU41+DY41+AG41+AW41+BQ41+BY41+BA41</f>
        <v>5311460.0199999996</v>
      </c>
      <c r="R41" s="3">
        <f t="shared" si="4"/>
        <v>571196.12392499996</v>
      </c>
      <c r="S41" s="5">
        <f t="shared" si="6"/>
        <v>5882656.143925</v>
      </c>
      <c r="U41" s="5">
        <f>I41*$V$6</f>
        <v>105282.2</v>
      </c>
      <c r="V41" s="5">
        <f t="shared" si="7"/>
        <v>11322.081749999999</v>
      </c>
      <c r="W41" s="5">
        <f t="shared" si="8"/>
        <v>116604.28174999999</v>
      </c>
      <c r="Y41" s="5">
        <f>I41*$Z$6</f>
        <v>25075.279999999999</v>
      </c>
      <c r="Z41" s="5">
        <f t="shared" si="9"/>
        <v>2696.6037000000001</v>
      </c>
      <c r="AA41" s="5">
        <f t="shared" si="10"/>
        <v>27771.883699999998</v>
      </c>
      <c r="AC41" s="5">
        <f>I41*$AD$6</f>
        <v>6176.4400000000005</v>
      </c>
      <c r="AD41" s="5">
        <f t="shared" si="11"/>
        <v>664.21635000000003</v>
      </c>
      <c r="AE41" s="5">
        <f t="shared" si="12"/>
        <v>6840.6563500000002</v>
      </c>
      <c r="AG41" s="5">
        <f>I41*$AH$6</f>
        <v>225.67999999999998</v>
      </c>
      <c r="AH41" s="5">
        <f t="shared" si="13"/>
        <v>24.269699999999997</v>
      </c>
      <c r="AI41" s="5">
        <f t="shared" si="14"/>
        <v>249.94969999999998</v>
      </c>
      <c r="AK41" s="5">
        <f>I41*$AL$6</f>
        <v>24.799999999999997</v>
      </c>
      <c r="AL41" s="5">
        <f t="shared" si="15"/>
        <v>2.6669999999999998</v>
      </c>
      <c r="AM41" s="5">
        <f t="shared" si="16"/>
        <v>27.466999999999999</v>
      </c>
      <c r="AO41" s="5">
        <f>I41*$AP$6</f>
        <v>320481.72000000003</v>
      </c>
      <c r="AP41" s="5">
        <f t="shared" si="17"/>
        <v>34464.707549999999</v>
      </c>
      <c r="AQ41" s="5">
        <f t="shared" si="18"/>
        <v>354946.42755000002</v>
      </c>
      <c r="AR41" s="5"/>
      <c r="AS41" s="5">
        <f>I41*$AT$6</f>
        <v>3850.2000000000003</v>
      </c>
      <c r="AT41" s="5">
        <f t="shared" si="19"/>
        <v>414.05175000000003</v>
      </c>
      <c r="AU41" s="5">
        <f t="shared" si="20"/>
        <v>4264.2517500000004</v>
      </c>
      <c r="AV41" s="5"/>
      <c r="AW41" s="5">
        <f>I41*$AX$6</f>
        <v>4493.1400000000003</v>
      </c>
      <c r="AX41" s="5">
        <f t="shared" si="21"/>
        <v>483.19372499999997</v>
      </c>
      <c r="AY41" s="5">
        <f t="shared" si="22"/>
        <v>4976.3337250000004</v>
      </c>
      <c r="AZ41" s="5"/>
      <c r="BA41" s="5">
        <f>I41*$BB$6</f>
        <v>22.94</v>
      </c>
      <c r="BB41" s="5">
        <f t="shared" si="23"/>
        <v>2.4669750000000001</v>
      </c>
      <c r="BC41" s="5">
        <f t="shared" si="1"/>
        <v>25.406975000000003</v>
      </c>
      <c r="BD41" s="5"/>
      <c r="BE41" s="5">
        <f>I41*$BF$6</f>
        <v>23786.3</v>
      </c>
      <c r="BF41" s="5">
        <f t="shared" si="24"/>
        <v>2557.986375</v>
      </c>
      <c r="BG41" s="5">
        <f t="shared" si="25"/>
        <v>26344.286375</v>
      </c>
      <c r="BH41" s="5"/>
      <c r="BI41" s="5">
        <f>I41*$BJ$6</f>
        <v>13576.140000000001</v>
      </c>
      <c r="BJ41" s="5">
        <f t="shared" si="26"/>
        <v>1459.982475</v>
      </c>
      <c r="BK41" s="5">
        <f t="shared" si="27"/>
        <v>15036.122475000002</v>
      </c>
      <c r="BL41" s="5"/>
      <c r="BM41" s="5">
        <f>I41*$BN$6</f>
        <v>150096.42000000001</v>
      </c>
      <c r="BN41" s="5">
        <f t="shared" si="28"/>
        <v>16141.417425</v>
      </c>
      <c r="BO41" s="5">
        <f t="shared" si="29"/>
        <v>166237.83742500001</v>
      </c>
      <c r="BP41" s="5"/>
      <c r="BQ41" s="5">
        <f>I41*$BR$6</f>
        <v>1100.5</v>
      </c>
      <c r="BR41" s="5">
        <f t="shared" si="30"/>
        <v>118.34812500000001</v>
      </c>
      <c r="BS41" s="5">
        <f t="shared" si="31"/>
        <v>1218.848125</v>
      </c>
      <c r="BT41" s="5"/>
      <c r="BU41" s="5">
        <f>I41*$BV$6</f>
        <v>39351.4</v>
      </c>
      <c r="BV41" s="5">
        <f t="shared" si="32"/>
        <v>4231.8622500000001</v>
      </c>
      <c r="BW41" s="5">
        <f t="shared" si="33"/>
        <v>43583.26225</v>
      </c>
      <c r="BX41" s="5"/>
      <c r="BY41" s="5">
        <f>I41*$BZ$6</f>
        <v>92688.76</v>
      </c>
      <c r="BZ41" s="5">
        <f t="shared" si="34"/>
        <v>9967.7791500000003</v>
      </c>
      <c r="CA41" s="5">
        <f t="shared" si="5"/>
        <v>102656.53915</v>
      </c>
      <c r="CB41" s="5"/>
      <c r="CC41" s="5">
        <f>I41*$CE$6</f>
        <v>36281.78</v>
      </c>
      <c r="CD41" s="5">
        <f t="shared" si="61"/>
        <v>3901.7543249999999</v>
      </c>
      <c r="CE41" s="5">
        <f t="shared" si="36"/>
        <v>40183.534325000001</v>
      </c>
      <c r="CF41" s="5"/>
      <c r="CG41" s="5">
        <f>I41*$CH$6</f>
        <v>44945.04</v>
      </c>
      <c r="CH41" s="5">
        <f t="shared" si="37"/>
        <v>4833.4040999999997</v>
      </c>
      <c r="CI41" s="5">
        <f t="shared" si="38"/>
        <v>49778.444100000001</v>
      </c>
      <c r="CJ41" s="5"/>
      <c r="CK41" s="5">
        <f>I41*$CL$6</f>
        <v>5198.7000000000007</v>
      </c>
      <c r="CL41" s="5">
        <f t="shared" si="39"/>
        <v>559.06987500000002</v>
      </c>
      <c r="CM41" s="5">
        <f t="shared" si="40"/>
        <v>5757.7698750000009</v>
      </c>
      <c r="CN41" s="5"/>
      <c r="CO41" s="5">
        <f>I41*$CP$6</f>
        <v>549548.16</v>
      </c>
      <c r="CP41" s="5">
        <f t="shared" si="41"/>
        <v>59098.5864</v>
      </c>
      <c r="CQ41" s="5">
        <f t="shared" si="42"/>
        <v>608646.74640000006</v>
      </c>
      <c r="CR41" s="5"/>
      <c r="CS41" s="5">
        <f>I41*$CT$6</f>
        <v>523169.64</v>
      </c>
      <c r="CT41" s="5">
        <f t="shared" si="43"/>
        <v>56261.831850000002</v>
      </c>
      <c r="CU41" s="5">
        <f t="shared" si="44"/>
        <v>579431.47184999997</v>
      </c>
      <c r="CV41" s="5"/>
      <c r="CW41" s="5">
        <f>I41*$CX$6</f>
        <v>12403.72</v>
      </c>
      <c r="CX41" s="5">
        <f t="shared" si="45"/>
        <v>1333.90005</v>
      </c>
      <c r="CY41" s="5">
        <f t="shared" si="46"/>
        <v>13737.62005</v>
      </c>
      <c r="CZ41" s="5"/>
      <c r="DA41" s="5">
        <f>I41*$DB$6</f>
        <v>888683.2</v>
      </c>
      <c r="DB41" s="5">
        <f t="shared" si="47"/>
        <v>95569.277999999991</v>
      </c>
      <c r="DC41" s="5">
        <f t="shared" si="48"/>
        <v>984252.47799999989</v>
      </c>
      <c r="DD41" s="5"/>
      <c r="DE41" s="5">
        <f>I41*$DF$6</f>
        <v>1142770.98</v>
      </c>
      <c r="DF41" s="5">
        <f t="shared" si="49"/>
        <v>122893.959825</v>
      </c>
      <c r="DG41" s="5">
        <f t="shared" si="50"/>
        <v>1265664.939825</v>
      </c>
      <c r="DH41" s="5"/>
      <c r="DI41" s="5">
        <f>I41*$DJ$6</f>
        <v>35657.439999999995</v>
      </c>
      <c r="DJ41" s="5">
        <f t="shared" si="51"/>
        <v>3834.6125999999999</v>
      </c>
      <c r="DK41" s="5">
        <f t="shared" si="52"/>
        <v>39492.052599999995</v>
      </c>
      <c r="DL41" s="5"/>
      <c r="DM41" s="5">
        <f>I41*$DN$6</f>
        <v>97773.38</v>
      </c>
      <c r="DN41" s="5">
        <f t="shared" si="53"/>
        <v>10514.580824999999</v>
      </c>
      <c r="DO41" s="5">
        <f t="shared" si="54"/>
        <v>108287.960825</v>
      </c>
      <c r="DP41" s="5"/>
      <c r="DQ41" s="5">
        <f>I41*$DR$6</f>
        <v>690152.38</v>
      </c>
      <c r="DR41" s="5">
        <f t="shared" si="55"/>
        <v>74219.209575000001</v>
      </c>
      <c r="DS41" s="5">
        <f t="shared" si="56"/>
        <v>764371.58957499999</v>
      </c>
      <c r="DT41" s="5"/>
      <c r="DU41" s="5">
        <f>I41*$DV$6</f>
        <v>498643.68</v>
      </c>
      <c r="DV41" s="5">
        <f t="shared" si="57"/>
        <v>53624.302199999998</v>
      </c>
      <c r="DW41" s="5">
        <f t="shared" si="58"/>
        <v>552267.98219999997</v>
      </c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</row>
    <row r="42" spans="1:170" x14ac:dyDescent="0.2">
      <c r="A42" s="33">
        <v>46661</v>
      </c>
      <c r="F42" s="3">
        <v>0</v>
      </c>
      <c r="H42" s="3">
        <v>511750</v>
      </c>
      <c r="J42" s="3">
        <f t="shared" si="2"/>
        <v>511750</v>
      </c>
      <c r="K42" s="3">
        <f t="shared" si="3"/>
        <v>511750</v>
      </c>
      <c r="N42" s="5">
        <v>73340</v>
      </c>
      <c r="O42" s="5">
        <f t="shared" si="0"/>
        <v>73340</v>
      </c>
      <c r="Q42" s="5"/>
      <c r="R42" s="3">
        <f t="shared" si="4"/>
        <v>438409.62342499994</v>
      </c>
      <c r="S42" s="5">
        <f t="shared" si="6"/>
        <v>438409.62342499994</v>
      </c>
      <c r="U42" s="5"/>
      <c r="V42" s="5">
        <f t="shared" si="7"/>
        <v>8690.0267499999991</v>
      </c>
      <c r="W42" s="5">
        <f t="shared" si="8"/>
        <v>8690.0267499999991</v>
      </c>
      <c r="Z42" s="5">
        <f t="shared" si="9"/>
        <v>2069.7217000000001</v>
      </c>
      <c r="AA42" s="5">
        <f t="shared" si="10"/>
        <v>2069.7217000000001</v>
      </c>
      <c r="AD42" s="5">
        <f t="shared" si="11"/>
        <v>509.80535000000003</v>
      </c>
      <c r="AE42" s="5">
        <f t="shared" si="12"/>
        <v>509.80535000000003</v>
      </c>
      <c r="AH42" s="5">
        <f t="shared" si="13"/>
        <v>18.627699999999997</v>
      </c>
      <c r="AI42" s="5">
        <f t="shared" si="14"/>
        <v>18.627699999999997</v>
      </c>
      <c r="AK42" s="5"/>
      <c r="AL42" s="5">
        <f t="shared" si="15"/>
        <v>2.0469999999999997</v>
      </c>
      <c r="AM42" s="5">
        <f t="shared" si="16"/>
        <v>2.0469999999999997</v>
      </c>
      <c r="AO42" s="5"/>
      <c r="AP42" s="5">
        <f t="shared" si="17"/>
        <v>26452.664550000001</v>
      </c>
      <c r="AQ42" s="5">
        <f t="shared" si="18"/>
        <v>26452.664550000001</v>
      </c>
      <c r="AR42" s="5"/>
      <c r="AS42" s="5"/>
      <c r="AT42" s="5">
        <f t="shared" si="19"/>
        <v>317.79675000000003</v>
      </c>
      <c r="AU42" s="5">
        <f t="shared" si="20"/>
        <v>317.79675000000003</v>
      </c>
      <c r="AV42" s="5"/>
      <c r="AW42" s="5"/>
      <c r="AX42" s="5">
        <f t="shared" si="21"/>
        <v>370.86522500000001</v>
      </c>
      <c r="AY42" s="5">
        <f t="shared" si="22"/>
        <v>370.86522500000001</v>
      </c>
      <c r="AZ42" s="5"/>
      <c r="BA42" s="5"/>
      <c r="BB42" s="5">
        <f t="shared" si="23"/>
        <v>1.893475</v>
      </c>
      <c r="BC42" s="5">
        <f t="shared" si="1"/>
        <v>1.893475</v>
      </c>
      <c r="BD42" s="5"/>
      <c r="BE42" s="5"/>
      <c r="BF42" s="5">
        <f t="shared" si="24"/>
        <v>1963.3288749999999</v>
      </c>
      <c r="BG42" s="5">
        <f t="shared" si="25"/>
        <v>1963.3288749999999</v>
      </c>
      <c r="BH42" s="5"/>
      <c r="BI42" s="5"/>
      <c r="BJ42" s="5">
        <f t="shared" si="26"/>
        <v>1120.5789750000001</v>
      </c>
      <c r="BK42" s="5">
        <f t="shared" si="27"/>
        <v>1120.5789750000001</v>
      </c>
      <c r="BL42" s="5"/>
      <c r="BM42" s="5"/>
      <c r="BN42" s="5">
        <f t="shared" si="28"/>
        <v>12389.006925</v>
      </c>
      <c r="BO42" s="5">
        <f t="shared" si="29"/>
        <v>12389.006925</v>
      </c>
      <c r="BP42" s="5"/>
      <c r="BQ42" s="5"/>
      <c r="BR42" s="5">
        <f t="shared" si="30"/>
        <v>90.835625000000007</v>
      </c>
      <c r="BS42" s="5">
        <f t="shared" si="31"/>
        <v>90.835625000000007</v>
      </c>
      <c r="BT42" s="5"/>
      <c r="BU42" s="5"/>
      <c r="BV42" s="5">
        <f t="shared" si="32"/>
        <v>3248.0772500000003</v>
      </c>
      <c r="BW42" s="5">
        <f t="shared" si="33"/>
        <v>3248.0772500000003</v>
      </c>
      <c r="BX42" s="5"/>
      <c r="BY42" s="5"/>
      <c r="BZ42" s="5">
        <f t="shared" si="34"/>
        <v>7650.5601499999993</v>
      </c>
      <c r="CA42" s="5">
        <f t="shared" si="5"/>
        <v>7650.5601499999993</v>
      </c>
      <c r="CB42" s="5"/>
      <c r="CC42" s="5"/>
      <c r="CD42" s="5">
        <f t="shared" si="61"/>
        <v>2994.7098249999999</v>
      </c>
      <c r="CE42" s="5">
        <f t="shared" si="36"/>
        <v>2994.7098249999999</v>
      </c>
      <c r="CF42" s="5"/>
      <c r="CG42" s="5"/>
      <c r="CH42" s="5">
        <f t="shared" si="37"/>
        <v>3709.7781</v>
      </c>
      <c r="CI42" s="5">
        <f t="shared" si="38"/>
        <v>3709.7781</v>
      </c>
      <c r="CJ42" s="5"/>
      <c r="CK42" s="5"/>
      <c r="CL42" s="5">
        <f t="shared" si="39"/>
        <v>429.10237500000005</v>
      </c>
      <c r="CM42" s="5">
        <f t="shared" si="40"/>
        <v>429.10237500000005</v>
      </c>
      <c r="CN42" s="5"/>
      <c r="CO42" s="5"/>
      <c r="CP42" s="5">
        <f t="shared" si="41"/>
        <v>45359.882400000002</v>
      </c>
      <c r="CQ42" s="5">
        <f t="shared" si="42"/>
        <v>45359.882400000002</v>
      </c>
      <c r="CR42" s="5"/>
      <c r="CS42" s="5"/>
      <c r="CT42" s="5">
        <f t="shared" si="43"/>
        <v>43182.590850000001</v>
      </c>
      <c r="CU42" s="5">
        <f t="shared" si="44"/>
        <v>43182.590850000001</v>
      </c>
      <c r="CV42" s="5"/>
      <c r="CW42" s="5"/>
      <c r="CX42" s="5">
        <f t="shared" si="45"/>
        <v>1023.80705</v>
      </c>
      <c r="CY42" s="5">
        <f t="shared" si="46"/>
        <v>1023.80705</v>
      </c>
      <c r="CZ42" s="5"/>
      <c r="DA42" s="5"/>
      <c r="DB42" s="5">
        <f t="shared" si="47"/>
        <v>73352.197999999989</v>
      </c>
      <c r="DC42" s="5">
        <f t="shared" si="48"/>
        <v>73352.197999999989</v>
      </c>
      <c r="DD42" s="5"/>
      <c r="DE42" s="5"/>
      <c r="DF42" s="5">
        <f t="shared" si="49"/>
        <v>94324.685324999999</v>
      </c>
      <c r="DG42" s="5">
        <f t="shared" si="50"/>
        <v>94324.685324999999</v>
      </c>
      <c r="DH42" s="5"/>
      <c r="DI42" s="5"/>
      <c r="DJ42" s="5">
        <f t="shared" si="51"/>
        <v>2943.1765999999998</v>
      </c>
      <c r="DK42" s="5">
        <f t="shared" si="52"/>
        <v>2943.1765999999998</v>
      </c>
      <c r="DL42" s="5"/>
      <c r="DM42" s="5"/>
      <c r="DN42" s="5">
        <f t="shared" si="53"/>
        <v>8070.2463250000001</v>
      </c>
      <c r="DO42" s="5">
        <f t="shared" si="54"/>
        <v>8070.2463250000001</v>
      </c>
      <c r="DP42" s="5"/>
      <c r="DQ42" s="5"/>
      <c r="DR42" s="5">
        <f t="shared" si="55"/>
        <v>56965.400074999998</v>
      </c>
      <c r="DS42" s="5">
        <f t="shared" si="56"/>
        <v>56965.400074999998</v>
      </c>
      <c r="DT42" s="5"/>
      <c r="DU42" s="5"/>
      <c r="DV42" s="5">
        <f t="shared" si="57"/>
        <v>41158.210199999994</v>
      </c>
      <c r="DW42" s="5">
        <f t="shared" si="58"/>
        <v>41158.210199999994</v>
      </c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</row>
    <row r="43" spans="1:170" x14ac:dyDescent="0.2">
      <c r="A43" s="33">
        <v>46844</v>
      </c>
      <c r="E43" s="3">
        <v>0</v>
      </c>
      <c r="F43" s="3">
        <v>0</v>
      </c>
      <c r="G43" s="3">
        <v>6500000</v>
      </c>
      <c r="H43" s="3">
        <v>511750</v>
      </c>
      <c r="I43" s="3">
        <f t="shared" si="59"/>
        <v>6500000</v>
      </c>
      <c r="J43" s="3">
        <f t="shared" si="2"/>
        <v>511750</v>
      </c>
      <c r="K43" s="3">
        <f t="shared" si="3"/>
        <v>7011750</v>
      </c>
      <c r="M43" s="5">
        <v>931534</v>
      </c>
      <c r="N43" s="5">
        <v>73340</v>
      </c>
      <c r="O43" s="5">
        <f t="shared" si="0"/>
        <v>1004874</v>
      </c>
      <c r="Q43" s="5">
        <f>U43+Y43+AC43+AK43+AO43+AS43+BE43+BI43+BM43+BU43+CC43+CG43+CK43+CO43+CS43+CW43+DA43+DE43+DI43+DM43+DQ43+DU43+DY43+AG43+AW43+BQ43+BY43+BA43</f>
        <v>5568466.1499999985</v>
      </c>
      <c r="R43" s="3">
        <f t="shared" si="4"/>
        <v>438409.62342499994</v>
      </c>
      <c r="S43" s="5">
        <f t="shared" si="6"/>
        <v>6006875.7734249989</v>
      </c>
      <c r="U43" s="5">
        <f>I43*$V$6</f>
        <v>110376.5</v>
      </c>
      <c r="V43" s="5">
        <f t="shared" si="7"/>
        <v>8690.0267499999991</v>
      </c>
      <c r="W43" s="5">
        <f t="shared" si="8"/>
        <v>119066.52675</v>
      </c>
      <c r="Y43" s="5">
        <f>I43*$Z$6</f>
        <v>26288.600000000002</v>
      </c>
      <c r="Z43" s="5">
        <f t="shared" si="9"/>
        <v>2069.7217000000001</v>
      </c>
      <c r="AA43" s="5">
        <f t="shared" si="10"/>
        <v>28358.3217</v>
      </c>
      <c r="AC43" s="5">
        <f>I43*$AD$6</f>
        <v>6475.3</v>
      </c>
      <c r="AD43" s="5">
        <f t="shared" si="11"/>
        <v>509.80535000000003</v>
      </c>
      <c r="AE43" s="5">
        <f t="shared" si="12"/>
        <v>6985.1053499999998</v>
      </c>
      <c r="AG43" s="5">
        <f>I43*$AH$6</f>
        <v>236.6</v>
      </c>
      <c r="AH43" s="5">
        <f t="shared" si="13"/>
        <v>18.627699999999997</v>
      </c>
      <c r="AI43" s="5">
        <f t="shared" si="14"/>
        <v>255.2277</v>
      </c>
      <c r="AK43" s="5">
        <f>I43*$AL$6</f>
        <v>26</v>
      </c>
      <c r="AL43" s="5">
        <f t="shared" si="15"/>
        <v>2.0469999999999997</v>
      </c>
      <c r="AM43" s="5">
        <f t="shared" si="16"/>
        <v>28.047000000000001</v>
      </c>
      <c r="AO43" s="5">
        <f>I43*$AP$6</f>
        <v>335988.9</v>
      </c>
      <c r="AP43" s="5">
        <f t="shared" si="17"/>
        <v>26452.664550000001</v>
      </c>
      <c r="AQ43" s="5">
        <f t="shared" si="18"/>
        <v>362441.56455000001</v>
      </c>
      <c r="AR43" s="5"/>
      <c r="AS43" s="5">
        <f>I43*$AT$6</f>
        <v>4036.5</v>
      </c>
      <c r="AT43" s="5">
        <f t="shared" si="19"/>
        <v>317.79675000000003</v>
      </c>
      <c r="AU43" s="5">
        <f t="shared" si="20"/>
        <v>4354.2967500000004</v>
      </c>
      <c r="AV43" s="5"/>
      <c r="AW43" s="5">
        <f>I43*$AX$6</f>
        <v>4710.55</v>
      </c>
      <c r="AX43" s="5">
        <f t="shared" si="21"/>
        <v>370.86522500000001</v>
      </c>
      <c r="AY43" s="5">
        <f t="shared" si="22"/>
        <v>5081.4152250000006</v>
      </c>
      <c r="AZ43" s="5"/>
      <c r="BA43" s="5">
        <f>I43*$BB$6</f>
        <v>24.05</v>
      </c>
      <c r="BB43" s="5">
        <f t="shared" si="23"/>
        <v>1.893475</v>
      </c>
      <c r="BC43" s="5">
        <f t="shared" si="1"/>
        <v>25.943474999999999</v>
      </c>
      <c r="BD43" s="5"/>
      <c r="BE43" s="5">
        <f>I43*$BF$6</f>
        <v>24937.25</v>
      </c>
      <c r="BF43" s="5">
        <f t="shared" si="24"/>
        <v>1963.3288749999999</v>
      </c>
      <c r="BG43" s="5">
        <f t="shared" si="25"/>
        <v>26900.578874999999</v>
      </c>
      <c r="BH43" s="5"/>
      <c r="BI43" s="5">
        <f>I43*$BJ$6</f>
        <v>14233.050000000001</v>
      </c>
      <c r="BJ43" s="5">
        <f t="shared" si="26"/>
        <v>1120.5789750000001</v>
      </c>
      <c r="BK43" s="5">
        <f t="shared" si="27"/>
        <v>15353.628975000001</v>
      </c>
      <c r="BL43" s="5"/>
      <c r="BM43" s="5">
        <f>I43*$BN$6</f>
        <v>157359.15</v>
      </c>
      <c r="BN43" s="5">
        <f t="shared" si="28"/>
        <v>12389.006925</v>
      </c>
      <c r="BO43" s="5">
        <f t="shared" si="29"/>
        <v>169748.15692499999</v>
      </c>
      <c r="BP43" s="5"/>
      <c r="BQ43" s="5">
        <f>I43*$BR$6</f>
        <v>1153.75</v>
      </c>
      <c r="BR43" s="5">
        <f t="shared" si="30"/>
        <v>90.835625000000007</v>
      </c>
      <c r="BS43" s="5">
        <f t="shared" si="31"/>
        <v>1244.5856249999999</v>
      </c>
      <c r="BT43" s="5"/>
      <c r="BU43" s="5">
        <f>I43*$BV$6</f>
        <v>41255.5</v>
      </c>
      <c r="BV43" s="5">
        <f t="shared" si="32"/>
        <v>3248.0772500000003</v>
      </c>
      <c r="BW43" s="5">
        <f t="shared" si="33"/>
        <v>44503.577250000002</v>
      </c>
      <c r="BX43" s="5"/>
      <c r="BY43" s="5">
        <f>I43*$BZ$6</f>
        <v>97173.7</v>
      </c>
      <c r="BZ43" s="5">
        <f t="shared" si="34"/>
        <v>7650.5601499999993</v>
      </c>
      <c r="CA43" s="5">
        <f t="shared" si="5"/>
        <v>104824.26015</v>
      </c>
      <c r="CB43" s="5"/>
      <c r="CC43" s="5">
        <f>I43*$CE$6</f>
        <v>38037.35</v>
      </c>
      <c r="CD43" s="5">
        <f t="shared" si="61"/>
        <v>2994.7098249999999</v>
      </c>
      <c r="CE43" s="5">
        <f t="shared" si="36"/>
        <v>41032.059824999997</v>
      </c>
      <c r="CF43" s="5"/>
      <c r="CG43" s="5">
        <f>I43*$CH$6</f>
        <v>47119.8</v>
      </c>
      <c r="CH43" s="5">
        <f t="shared" si="37"/>
        <v>3709.7781</v>
      </c>
      <c r="CI43" s="5">
        <f t="shared" si="38"/>
        <v>50829.578100000006</v>
      </c>
      <c r="CJ43" s="5"/>
      <c r="CK43" s="5">
        <f>I43*$CL$6</f>
        <v>5450.25</v>
      </c>
      <c r="CL43" s="5">
        <f t="shared" si="39"/>
        <v>429.10237500000005</v>
      </c>
      <c r="CM43" s="5">
        <f t="shared" si="40"/>
        <v>5879.3523750000004</v>
      </c>
      <c r="CN43" s="5"/>
      <c r="CO43" s="5">
        <f>I43*$CP$6</f>
        <v>576139.19999999995</v>
      </c>
      <c r="CP43" s="5">
        <f t="shared" si="41"/>
        <v>45359.882400000002</v>
      </c>
      <c r="CQ43" s="5">
        <f t="shared" si="42"/>
        <v>621499.08239999996</v>
      </c>
      <c r="CR43" s="5"/>
      <c r="CS43" s="5">
        <f>I43*$CT$6</f>
        <v>548484.30000000005</v>
      </c>
      <c r="CT43" s="5">
        <f t="shared" si="43"/>
        <v>43182.590850000001</v>
      </c>
      <c r="CU43" s="5">
        <f t="shared" si="44"/>
        <v>591666.89085000008</v>
      </c>
      <c r="CV43" s="5"/>
      <c r="CW43" s="5">
        <f>I43*$CX$6</f>
        <v>13003.9</v>
      </c>
      <c r="CX43" s="5">
        <f t="shared" si="45"/>
        <v>1023.80705</v>
      </c>
      <c r="CY43" s="5">
        <f t="shared" si="46"/>
        <v>14027.707049999999</v>
      </c>
      <c r="CZ43" s="5"/>
      <c r="DA43" s="5">
        <f>I43*$DB$6</f>
        <v>931684</v>
      </c>
      <c r="DB43" s="5">
        <f t="shared" si="47"/>
        <v>73352.197999999989</v>
      </c>
      <c r="DC43" s="5">
        <f t="shared" si="48"/>
        <v>1005036.198</v>
      </c>
      <c r="DD43" s="5"/>
      <c r="DE43" s="5">
        <f>I43*$DF$6</f>
        <v>1198066.3500000001</v>
      </c>
      <c r="DF43" s="5">
        <f t="shared" si="49"/>
        <v>94324.685324999999</v>
      </c>
      <c r="DG43" s="5">
        <f t="shared" si="50"/>
        <v>1292391.0353250001</v>
      </c>
      <c r="DH43" s="5"/>
      <c r="DI43" s="5">
        <f>I43*$DJ$6</f>
        <v>37382.799999999996</v>
      </c>
      <c r="DJ43" s="5">
        <f t="shared" si="51"/>
        <v>2943.1765999999998</v>
      </c>
      <c r="DK43" s="5">
        <f t="shared" si="52"/>
        <v>40325.976599999995</v>
      </c>
      <c r="DL43" s="5"/>
      <c r="DM43" s="5">
        <f>I43*$DN$6</f>
        <v>102504.35</v>
      </c>
      <c r="DN43" s="5">
        <f t="shared" si="53"/>
        <v>8070.2463250000001</v>
      </c>
      <c r="DO43" s="5">
        <f t="shared" si="54"/>
        <v>110574.59632500001</v>
      </c>
      <c r="DP43" s="5"/>
      <c r="DQ43" s="5">
        <f>I43*$DR$6</f>
        <v>723546.85</v>
      </c>
      <c r="DR43" s="5">
        <f t="shared" si="55"/>
        <v>56965.400074999998</v>
      </c>
      <c r="DS43" s="5">
        <f t="shared" si="56"/>
        <v>780512.25007499999</v>
      </c>
      <c r="DT43" s="5"/>
      <c r="DU43" s="5">
        <f>I43*$DV$6</f>
        <v>522771.6</v>
      </c>
      <c r="DV43" s="5">
        <f t="shared" si="57"/>
        <v>41158.210199999994</v>
      </c>
      <c r="DW43" s="5">
        <f t="shared" si="58"/>
        <v>563929.81019999995</v>
      </c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</row>
    <row r="44" spans="1:170" x14ac:dyDescent="0.2">
      <c r="A44" s="33">
        <v>47027</v>
      </c>
      <c r="F44" s="3">
        <v>0</v>
      </c>
      <c r="H44" s="3">
        <v>349250</v>
      </c>
      <c r="J44" s="3">
        <f t="shared" si="2"/>
        <v>349250</v>
      </c>
      <c r="K44" s="3">
        <f t="shared" si="3"/>
        <v>349250</v>
      </c>
      <c r="N44" s="5">
        <v>50052</v>
      </c>
      <c r="O44" s="5">
        <f t="shared" si="0"/>
        <v>50052</v>
      </c>
      <c r="Q44" s="5"/>
      <c r="R44" s="3">
        <f t="shared" si="4"/>
        <v>299197.96967499994</v>
      </c>
      <c r="S44" s="5">
        <f t="shared" si="6"/>
        <v>299197.96967499994</v>
      </c>
      <c r="U44" s="5"/>
      <c r="V44" s="5">
        <f t="shared" si="7"/>
        <v>5930.6142499999996</v>
      </c>
      <c r="W44" s="5">
        <f t="shared" si="8"/>
        <v>5930.6142499999996</v>
      </c>
      <c r="Z44" s="5">
        <f t="shared" si="9"/>
        <v>1412.5067000000001</v>
      </c>
      <c r="AA44" s="5">
        <f t="shared" si="10"/>
        <v>1412.5067000000001</v>
      </c>
      <c r="AD44" s="5">
        <f t="shared" si="11"/>
        <v>347.92285000000004</v>
      </c>
      <c r="AE44" s="5">
        <f t="shared" si="12"/>
        <v>347.92285000000004</v>
      </c>
      <c r="AH44" s="5">
        <f t="shared" si="13"/>
        <v>12.712699999999998</v>
      </c>
      <c r="AI44" s="5">
        <f t="shared" si="14"/>
        <v>12.712699999999998</v>
      </c>
      <c r="AK44" s="5"/>
      <c r="AL44" s="5">
        <f t="shared" si="15"/>
        <v>1.397</v>
      </c>
      <c r="AM44" s="5">
        <f t="shared" si="16"/>
        <v>1.397</v>
      </c>
      <c r="AO44" s="5"/>
      <c r="AP44" s="5">
        <f t="shared" si="17"/>
        <v>18052.942050000001</v>
      </c>
      <c r="AQ44" s="5">
        <f t="shared" si="18"/>
        <v>18052.942050000001</v>
      </c>
      <c r="AR44" s="5"/>
      <c r="AS44" s="5"/>
      <c r="AT44" s="5">
        <f t="shared" si="19"/>
        <v>216.88425000000001</v>
      </c>
      <c r="AU44" s="5">
        <f t="shared" si="20"/>
        <v>216.88425000000001</v>
      </c>
      <c r="AV44" s="5"/>
      <c r="AW44" s="5"/>
      <c r="AX44" s="5">
        <f t="shared" si="21"/>
        <v>253.10147499999999</v>
      </c>
      <c r="AY44" s="5">
        <f t="shared" si="22"/>
        <v>253.10147499999999</v>
      </c>
      <c r="AZ44" s="5"/>
      <c r="BA44" s="5"/>
      <c r="BB44" s="5">
        <f t="shared" si="23"/>
        <v>1.292225</v>
      </c>
      <c r="BC44" s="5">
        <f t="shared" si="1"/>
        <v>1.292225</v>
      </c>
      <c r="BD44" s="5"/>
      <c r="BE44" s="5"/>
      <c r="BF44" s="5">
        <f t="shared" si="24"/>
        <v>1339.8976250000001</v>
      </c>
      <c r="BG44" s="5">
        <f t="shared" si="25"/>
        <v>1339.8976250000001</v>
      </c>
      <c r="BH44" s="5"/>
      <c r="BI44" s="5"/>
      <c r="BJ44" s="5">
        <f t="shared" si="26"/>
        <v>764.75272500000005</v>
      </c>
      <c r="BK44" s="5">
        <f t="shared" si="27"/>
        <v>764.75272500000005</v>
      </c>
      <c r="BL44" s="5"/>
      <c r="BM44" s="5"/>
      <c r="BN44" s="5">
        <f t="shared" si="28"/>
        <v>8455.0281749999995</v>
      </c>
      <c r="BO44" s="5">
        <f t="shared" si="29"/>
        <v>8455.0281749999995</v>
      </c>
      <c r="BP44" s="5"/>
      <c r="BQ44" s="5"/>
      <c r="BR44" s="5">
        <f t="shared" si="30"/>
        <v>61.991875</v>
      </c>
      <c r="BS44" s="5">
        <f t="shared" si="31"/>
        <v>61.991875</v>
      </c>
      <c r="BT44" s="5"/>
      <c r="BU44" s="5"/>
      <c r="BV44" s="5">
        <f t="shared" si="32"/>
        <v>2216.68975</v>
      </c>
      <c r="BW44" s="5">
        <f t="shared" si="33"/>
        <v>2216.68975</v>
      </c>
      <c r="BX44" s="5"/>
      <c r="BY44" s="5"/>
      <c r="BZ44" s="5">
        <f t="shared" si="34"/>
        <v>5221.2176499999996</v>
      </c>
      <c r="CA44" s="5">
        <f t="shared" si="5"/>
        <v>5221.2176499999996</v>
      </c>
      <c r="CB44" s="5"/>
      <c r="CC44" s="5"/>
      <c r="CD44" s="5">
        <f t="shared" si="61"/>
        <v>2043.776075</v>
      </c>
      <c r="CE44" s="5">
        <f t="shared" si="36"/>
        <v>2043.776075</v>
      </c>
      <c r="CF44" s="5"/>
      <c r="CG44" s="5"/>
      <c r="CH44" s="5">
        <f t="shared" si="37"/>
        <v>2531.7831000000001</v>
      </c>
      <c r="CI44" s="5">
        <f t="shared" si="38"/>
        <v>2531.7831000000001</v>
      </c>
      <c r="CJ44" s="5"/>
      <c r="CK44" s="5"/>
      <c r="CL44" s="5">
        <f t="shared" si="39"/>
        <v>292.84612500000003</v>
      </c>
      <c r="CM44" s="5">
        <f t="shared" si="40"/>
        <v>292.84612500000003</v>
      </c>
      <c r="CN44" s="5"/>
      <c r="CO44" s="5"/>
      <c r="CP44" s="5">
        <f t="shared" si="41"/>
        <v>30956.402399999999</v>
      </c>
      <c r="CQ44" s="5">
        <f t="shared" si="42"/>
        <v>30956.402399999999</v>
      </c>
      <c r="CR44" s="5"/>
      <c r="CS44" s="5"/>
      <c r="CT44" s="5">
        <f t="shared" si="43"/>
        <v>29470.483350000002</v>
      </c>
      <c r="CU44" s="5">
        <f t="shared" si="44"/>
        <v>29470.483350000002</v>
      </c>
      <c r="CV44" s="5"/>
      <c r="CW44" s="5"/>
      <c r="CX44" s="5">
        <f t="shared" si="45"/>
        <v>698.70955000000004</v>
      </c>
      <c r="CY44" s="5">
        <f t="shared" si="46"/>
        <v>698.70955000000004</v>
      </c>
      <c r="CZ44" s="5"/>
      <c r="DA44" s="5"/>
      <c r="DB44" s="5">
        <f t="shared" si="47"/>
        <v>50060.097999999998</v>
      </c>
      <c r="DC44" s="5">
        <f t="shared" si="48"/>
        <v>50060.097999999998</v>
      </c>
      <c r="DD44" s="5"/>
      <c r="DE44" s="5"/>
      <c r="DF44" s="5">
        <f t="shared" si="49"/>
        <v>64373.026575000004</v>
      </c>
      <c r="DG44" s="5">
        <f t="shared" si="50"/>
        <v>64373.026575000004</v>
      </c>
      <c r="DH44" s="5"/>
      <c r="DI44" s="5"/>
      <c r="DJ44" s="5">
        <f t="shared" si="51"/>
        <v>2008.6065999999998</v>
      </c>
      <c r="DK44" s="5">
        <f t="shared" si="52"/>
        <v>2008.6065999999998</v>
      </c>
      <c r="DL44" s="5"/>
      <c r="DM44" s="5"/>
      <c r="DN44" s="5">
        <f t="shared" si="53"/>
        <v>5507.6375749999997</v>
      </c>
      <c r="DO44" s="5">
        <f t="shared" si="54"/>
        <v>5507.6375749999997</v>
      </c>
      <c r="DP44" s="5"/>
      <c r="DQ44" s="5"/>
      <c r="DR44" s="5">
        <f t="shared" si="55"/>
        <v>38876.728824999998</v>
      </c>
      <c r="DS44" s="5">
        <f t="shared" si="56"/>
        <v>38876.728824999998</v>
      </c>
      <c r="DT44" s="5"/>
      <c r="DU44" s="5"/>
      <c r="DV44" s="5">
        <f t="shared" si="57"/>
        <v>28088.920199999997</v>
      </c>
      <c r="DW44" s="5">
        <f t="shared" si="58"/>
        <v>28088.920199999997</v>
      </c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</row>
    <row r="45" spans="1:170" x14ac:dyDescent="0.2">
      <c r="A45" s="33">
        <v>47209</v>
      </c>
      <c r="E45" s="3">
        <v>0</v>
      </c>
      <c r="F45" s="3">
        <v>0</v>
      </c>
      <c r="G45" s="3">
        <v>6820000</v>
      </c>
      <c r="H45" s="3">
        <v>349250</v>
      </c>
      <c r="I45" s="3">
        <f t="shared" si="59"/>
        <v>6820000</v>
      </c>
      <c r="J45" s="3">
        <f t="shared" si="2"/>
        <v>349250</v>
      </c>
      <c r="K45" s="3">
        <f t="shared" si="3"/>
        <v>7169250</v>
      </c>
      <c r="M45" s="5">
        <v>977394</v>
      </c>
      <c r="N45" s="5">
        <v>50052</v>
      </c>
      <c r="O45" s="5">
        <f t="shared" si="0"/>
        <v>1027446</v>
      </c>
      <c r="Q45" s="5">
        <f>U45+Y45+AC45+AK45+AO45+AS45+BE45+BI45+BM45+BU45+CC45+CG45+CK45+CO45+CS45+CW45+DA45+DE45+DI45+DM45+DQ45+DU45+DY45+AG45+AW45+BQ45+BY45+BA45</f>
        <v>5842606.0219999999</v>
      </c>
      <c r="R45" s="3">
        <f t="shared" si="4"/>
        <v>299197.96967499994</v>
      </c>
      <c r="S45" s="5">
        <f t="shared" si="6"/>
        <v>6141803.9916749997</v>
      </c>
      <c r="U45" s="5">
        <f>I45*$V$6</f>
        <v>115810.42</v>
      </c>
      <c r="V45" s="5">
        <f t="shared" si="7"/>
        <v>5930.6142499999996</v>
      </c>
      <c r="W45" s="5">
        <f t="shared" si="8"/>
        <v>121741.03425</v>
      </c>
      <c r="Y45" s="5">
        <f>I45*$Z$6</f>
        <v>27582.808000000001</v>
      </c>
      <c r="Z45" s="5">
        <f t="shared" si="9"/>
        <v>1412.5067000000001</v>
      </c>
      <c r="AA45" s="5">
        <f t="shared" si="10"/>
        <v>28995.314700000003</v>
      </c>
      <c r="AC45" s="5">
        <f>I45*$AD$6</f>
        <v>6794.0839999999998</v>
      </c>
      <c r="AD45" s="5">
        <f t="shared" si="11"/>
        <v>347.92285000000004</v>
      </c>
      <c r="AE45" s="5">
        <f t="shared" si="12"/>
        <v>7142.0068499999998</v>
      </c>
      <c r="AG45" s="5">
        <f>I45*$AH$6</f>
        <v>248.24799999999999</v>
      </c>
      <c r="AH45" s="5">
        <f t="shared" si="13"/>
        <v>12.712699999999998</v>
      </c>
      <c r="AI45" s="5">
        <f t="shared" si="14"/>
        <v>260.96069999999997</v>
      </c>
      <c r="AK45" s="5">
        <f>I45*$AL$6</f>
        <v>27.279999999999998</v>
      </c>
      <c r="AL45" s="5">
        <f t="shared" si="15"/>
        <v>1.397</v>
      </c>
      <c r="AM45" s="5">
        <f t="shared" si="16"/>
        <v>28.676999999999996</v>
      </c>
      <c r="AO45" s="5">
        <f>I45*$AP$6</f>
        <v>352529.89200000005</v>
      </c>
      <c r="AP45" s="5">
        <f t="shared" si="17"/>
        <v>18052.942050000001</v>
      </c>
      <c r="AQ45" s="5">
        <f t="shared" si="18"/>
        <v>370582.83405000006</v>
      </c>
      <c r="AR45" s="5"/>
      <c r="AS45" s="5">
        <f>I45*$AT$6</f>
        <v>4235.22</v>
      </c>
      <c r="AT45" s="5">
        <f t="shared" si="19"/>
        <v>216.88425000000001</v>
      </c>
      <c r="AU45" s="5">
        <f t="shared" si="20"/>
        <v>4452.1042500000003</v>
      </c>
      <c r="AV45" s="5"/>
      <c r="AW45" s="5">
        <f>I45*$AX$6</f>
        <v>4942.4539999999997</v>
      </c>
      <c r="AX45" s="5">
        <f t="shared" si="21"/>
        <v>253.10147499999999</v>
      </c>
      <c r="AY45" s="5">
        <f t="shared" si="22"/>
        <v>5195.5554750000001</v>
      </c>
      <c r="AZ45" s="5"/>
      <c r="BA45" s="5">
        <f>I45*$BB$6</f>
        <v>25.234000000000002</v>
      </c>
      <c r="BB45" s="5">
        <f t="shared" si="23"/>
        <v>1.292225</v>
      </c>
      <c r="BC45" s="5">
        <f t="shared" si="1"/>
        <v>26.526225</v>
      </c>
      <c r="BD45" s="5"/>
      <c r="BE45" s="5">
        <f>I45*$BF$6</f>
        <v>26164.93</v>
      </c>
      <c r="BF45" s="5">
        <f t="shared" si="24"/>
        <v>1339.8976250000001</v>
      </c>
      <c r="BG45" s="5">
        <f t="shared" si="25"/>
        <v>27504.827625000002</v>
      </c>
      <c r="BH45" s="5"/>
      <c r="BI45" s="5">
        <f>I45*$BJ$6</f>
        <v>14933.754000000001</v>
      </c>
      <c r="BJ45" s="5">
        <f t="shared" si="26"/>
        <v>764.75272500000005</v>
      </c>
      <c r="BK45" s="5">
        <f t="shared" si="27"/>
        <v>15698.506725000001</v>
      </c>
      <c r="BL45" s="5"/>
      <c r="BM45" s="5">
        <f>I45*$BN$6</f>
        <v>165106.06200000001</v>
      </c>
      <c r="BN45" s="5">
        <f t="shared" si="28"/>
        <v>8455.0281749999995</v>
      </c>
      <c r="BO45" s="5">
        <f t="shared" si="29"/>
        <v>173561.09017500002</v>
      </c>
      <c r="BP45" s="5"/>
      <c r="BQ45" s="5">
        <f>I45*$BR$6</f>
        <v>1210.55</v>
      </c>
      <c r="BR45" s="5">
        <f t="shared" si="30"/>
        <v>61.991875</v>
      </c>
      <c r="BS45" s="5">
        <f t="shared" si="31"/>
        <v>1272.5418749999999</v>
      </c>
      <c r="BT45" s="5"/>
      <c r="BU45" s="5">
        <f>I45*$BV$6</f>
        <v>43286.54</v>
      </c>
      <c r="BV45" s="5">
        <f t="shared" si="32"/>
        <v>2216.68975</v>
      </c>
      <c r="BW45" s="5">
        <f t="shared" si="33"/>
        <v>45503.229749999999</v>
      </c>
      <c r="BX45" s="5"/>
      <c r="BY45" s="5">
        <f>I45*$BZ$6</f>
        <v>101957.636</v>
      </c>
      <c r="BZ45" s="5">
        <f t="shared" si="34"/>
        <v>5221.2176499999996</v>
      </c>
      <c r="CA45" s="5">
        <f t="shared" si="5"/>
        <v>107178.85365</v>
      </c>
      <c r="CB45" s="5"/>
      <c r="CC45" s="5">
        <f>I45*$CE$6</f>
        <v>39909.957999999999</v>
      </c>
      <c r="CD45" s="5">
        <f t="shared" si="61"/>
        <v>2043.776075</v>
      </c>
      <c r="CE45" s="5">
        <f t="shared" si="36"/>
        <v>41953.734075</v>
      </c>
      <c r="CF45" s="5"/>
      <c r="CG45" s="5">
        <f>I45*$CH$6</f>
        <v>49439.544000000002</v>
      </c>
      <c r="CH45" s="5">
        <f t="shared" si="37"/>
        <v>2531.7831000000001</v>
      </c>
      <c r="CI45" s="5">
        <f t="shared" si="38"/>
        <v>51971.327100000002</v>
      </c>
      <c r="CJ45" s="5"/>
      <c r="CK45" s="5">
        <f>I45*$CL$6</f>
        <v>5718.5700000000006</v>
      </c>
      <c r="CL45" s="5">
        <f t="shared" si="39"/>
        <v>292.84612500000003</v>
      </c>
      <c r="CM45" s="5">
        <f t="shared" si="40"/>
        <v>6011.4161250000006</v>
      </c>
      <c r="CN45" s="5"/>
      <c r="CO45" s="5">
        <f>I45*$CP$6</f>
        <v>604502.97600000002</v>
      </c>
      <c r="CP45" s="5">
        <f t="shared" si="41"/>
        <v>30956.402399999999</v>
      </c>
      <c r="CQ45" s="5">
        <f t="shared" si="42"/>
        <v>635459.37840000005</v>
      </c>
      <c r="CR45" s="5"/>
      <c r="CS45" s="5">
        <f>I45*$CT$6</f>
        <v>575486.60400000005</v>
      </c>
      <c r="CT45" s="5">
        <f t="shared" si="43"/>
        <v>29470.483350000002</v>
      </c>
      <c r="CU45" s="5">
        <f t="shared" si="44"/>
        <v>604957.08735000005</v>
      </c>
      <c r="CV45" s="5"/>
      <c r="CW45" s="5">
        <f>I45*$CX$6</f>
        <v>13644.092000000001</v>
      </c>
      <c r="CX45" s="5">
        <f t="shared" si="45"/>
        <v>698.70955000000004</v>
      </c>
      <c r="CY45" s="5">
        <f t="shared" si="46"/>
        <v>14342.80155</v>
      </c>
      <c r="CZ45" s="5"/>
      <c r="DA45" s="5">
        <f>I45*$DB$6</f>
        <v>977551.5199999999</v>
      </c>
      <c r="DB45" s="5">
        <f t="shared" si="47"/>
        <v>50060.097999999998</v>
      </c>
      <c r="DC45" s="5">
        <f t="shared" si="48"/>
        <v>1027611.6179999999</v>
      </c>
      <c r="DD45" s="5"/>
      <c r="DE45" s="5">
        <f>I45*$DF$6</f>
        <v>1257048.078</v>
      </c>
      <c r="DF45" s="5">
        <f t="shared" si="49"/>
        <v>64373.026575000004</v>
      </c>
      <c r="DG45" s="5">
        <f t="shared" si="50"/>
        <v>1321421.104575</v>
      </c>
      <c r="DH45" s="5"/>
      <c r="DI45" s="5">
        <f>I45*$DJ$6</f>
        <v>39223.184000000001</v>
      </c>
      <c r="DJ45" s="5">
        <f t="shared" si="51"/>
        <v>2008.6065999999998</v>
      </c>
      <c r="DK45" s="5">
        <f t="shared" si="52"/>
        <v>41231.7906</v>
      </c>
      <c r="DL45" s="5"/>
      <c r="DM45" s="5">
        <f>I45*$DN$6</f>
        <v>107550.71799999999</v>
      </c>
      <c r="DN45" s="5">
        <f t="shared" si="53"/>
        <v>5507.6375749999997</v>
      </c>
      <c r="DO45" s="5">
        <f t="shared" si="54"/>
        <v>113058.35557499999</v>
      </c>
      <c r="DP45" s="5"/>
      <c r="DQ45" s="5">
        <f>I45*$DR$6</f>
        <v>759167.61800000002</v>
      </c>
      <c r="DR45" s="5">
        <f t="shared" si="55"/>
        <v>38876.728824999998</v>
      </c>
      <c r="DS45" s="5">
        <f t="shared" si="56"/>
        <v>798044.34682500002</v>
      </c>
      <c r="DT45" s="5"/>
      <c r="DU45" s="5">
        <f>I45*$DV$6</f>
        <v>548508.04799999995</v>
      </c>
      <c r="DV45" s="5">
        <f t="shared" si="57"/>
        <v>28088.920199999997</v>
      </c>
      <c r="DW45" s="5">
        <f t="shared" si="58"/>
        <v>576596.9682</v>
      </c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</row>
    <row r="46" spans="1:170" x14ac:dyDescent="0.2">
      <c r="A46" s="33">
        <v>47392</v>
      </c>
      <c r="F46" s="3">
        <v>0</v>
      </c>
      <c r="H46" s="3">
        <v>178750</v>
      </c>
      <c r="J46" s="3">
        <f t="shared" si="2"/>
        <v>178750</v>
      </c>
      <c r="K46" s="3">
        <f t="shared" si="3"/>
        <v>178750</v>
      </c>
      <c r="N46" s="5">
        <v>25617</v>
      </c>
      <c r="O46" s="5">
        <f t="shared" si="0"/>
        <v>25617</v>
      </c>
      <c r="Q46" s="5"/>
      <c r="R46" s="3">
        <f t="shared" si="4"/>
        <v>153132.81912499998</v>
      </c>
      <c r="S46" s="5">
        <f t="shared" si="6"/>
        <v>153132.81912499998</v>
      </c>
      <c r="U46" s="5"/>
      <c r="V46" s="5">
        <f t="shared" si="7"/>
        <v>3035.3537499999998</v>
      </c>
      <c r="W46" s="5">
        <f t="shared" si="8"/>
        <v>3035.3537499999998</v>
      </c>
      <c r="Z46" s="5">
        <f t="shared" si="9"/>
        <v>722.93650000000002</v>
      </c>
      <c r="AA46" s="5">
        <f t="shared" si="10"/>
        <v>722.93650000000002</v>
      </c>
      <c r="AD46" s="5">
        <f t="shared" si="11"/>
        <v>178.07075</v>
      </c>
      <c r="AE46" s="5">
        <f t="shared" si="12"/>
        <v>178.07075</v>
      </c>
      <c r="AH46" s="5">
        <f t="shared" si="13"/>
        <v>6.5064999999999991</v>
      </c>
      <c r="AI46" s="5">
        <f t="shared" si="14"/>
        <v>6.5064999999999991</v>
      </c>
      <c r="AK46" s="5"/>
      <c r="AL46" s="5">
        <f t="shared" si="15"/>
        <v>0.71499999999999997</v>
      </c>
      <c r="AM46" s="5">
        <f t="shared" si="16"/>
        <v>0.71499999999999997</v>
      </c>
      <c r="AO46" s="5"/>
      <c r="AP46" s="5">
        <f t="shared" si="17"/>
        <v>9239.6947500000006</v>
      </c>
      <c r="AQ46" s="5">
        <f t="shared" si="18"/>
        <v>9239.6947500000006</v>
      </c>
      <c r="AR46" s="5"/>
      <c r="AS46" s="5"/>
      <c r="AT46" s="5">
        <f t="shared" si="19"/>
        <v>111.00375000000001</v>
      </c>
      <c r="AU46" s="5">
        <f t="shared" si="20"/>
        <v>111.00375000000001</v>
      </c>
      <c r="AV46" s="5"/>
      <c r="AW46" s="5"/>
      <c r="AX46" s="5">
        <f t="shared" si="21"/>
        <v>129.54012499999999</v>
      </c>
      <c r="AY46" s="5">
        <f t="shared" si="22"/>
        <v>129.54012499999999</v>
      </c>
      <c r="AZ46" s="5"/>
      <c r="BA46" s="5"/>
      <c r="BB46" s="5">
        <f t="shared" si="23"/>
        <v>0.66137500000000005</v>
      </c>
      <c r="BC46" s="5">
        <f t="shared" si="1"/>
        <v>0.66137500000000005</v>
      </c>
      <c r="BD46" s="5"/>
      <c r="BE46" s="5"/>
      <c r="BF46" s="5">
        <f t="shared" si="24"/>
        <v>685.77437499999996</v>
      </c>
      <c r="BG46" s="5">
        <f t="shared" si="25"/>
        <v>685.77437499999996</v>
      </c>
      <c r="BH46" s="5"/>
      <c r="BI46" s="5"/>
      <c r="BJ46" s="5">
        <f t="shared" si="26"/>
        <v>391.40887500000002</v>
      </c>
      <c r="BK46" s="5">
        <f t="shared" si="27"/>
        <v>391.40887500000002</v>
      </c>
      <c r="BL46" s="5"/>
      <c r="BM46" s="5"/>
      <c r="BN46" s="5">
        <f t="shared" si="28"/>
        <v>4327.3766249999999</v>
      </c>
      <c r="BO46" s="5">
        <f t="shared" si="29"/>
        <v>4327.3766249999999</v>
      </c>
      <c r="BP46" s="5"/>
      <c r="BQ46" s="5"/>
      <c r="BR46" s="5">
        <f t="shared" si="30"/>
        <v>31.728125000000002</v>
      </c>
      <c r="BS46" s="5">
        <f t="shared" si="31"/>
        <v>31.728125000000002</v>
      </c>
      <c r="BT46" s="5"/>
      <c r="BU46" s="5"/>
      <c r="BV46" s="5">
        <f t="shared" si="32"/>
        <v>1134.5262500000001</v>
      </c>
      <c r="BW46" s="5">
        <f t="shared" si="33"/>
        <v>1134.5262500000001</v>
      </c>
      <c r="BX46" s="5"/>
      <c r="BY46" s="5"/>
      <c r="BZ46" s="5">
        <f t="shared" si="34"/>
        <v>2672.27675</v>
      </c>
      <c r="CA46" s="5">
        <f t="shared" si="5"/>
        <v>2672.27675</v>
      </c>
      <c r="CB46" s="5"/>
      <c r="CC46" s="5"/>
      <c r="CD46" s="5">
        <f t="shared" si="61"/>
        <v>1046.0271250000001</v>
      </c>
      <c r="CE46" s="5">
        <f t="shared" si="36"/>
        <v>1046.0271250000001</v>
      </c>
      <c r="CF46" s="5"/>
      <c r="CG46" s="5"/>
      <c r="CH46" s="5">
        <f t="shared" si="37"/>
        <v>1295.7945</v>
      </c>
      <c r="CI46" s="5">
        <f t="shared" si="38"/>
        <v>1295.7945</v>
      </c>
      <c r="CJ46" s="5"/>
      <c r="CK46" s="5"/>
      <c r="CL46" s="5">
        <f t="shared" si="39"/>
        <v>149.88187500000001</v>
      </c>
      <c r="CM46" s="5">
        <f t="shared" si="40"/>
        <v>149.88187500000001</v>
      </c>
      <c r="CN46" s="5"/>
      <c r="CO46" s="5"/>
      <c r="CP46" s="5">
        <f t="shared" si="41"/>
        <v>15843.828</v>
      </c>
      <c r="CQ46" s="5">
        <f t="shared" si="42"/>
        <v>15843.828</v>
      </c>
      <c r="CR46" s="5"/>
      <c r="CS46" s="5"/>
      <c r="CT46" s="5">
        <f t="shared" si="43"/>
        <v>15083.31825</v>
      </c>
      <c r="CU46" s="5">
        <f t="shared" si="44"/>
        <v>15083.31825</v>
      </c>
      <c r="CV46" s="5"/>
      <c r="CW46" s="5"/>
      <c r="CX46" s="5">
        <f t="shared" si="45"/>
        <v>357.60724999999996</v>
      </c>
      <c r="CY46" s="5">
        <f t="shared" si="46"/>
        <v>357.60724999999996</v>
      </c>
      <c r="CZ46" s="5"/>
      <c r="DA46" s="5"/>
      <c r="DB46" s="5">
        <f t="shared" si="47"/>
        <v>25621.309999999998</v>
      </c>
      <c r="DC46" s="5">
        <f t="shared" si="48"/>
        <v>25621.309999999998</v>
      </c>
      <c r="DD46" s="5"/>
      <c r="DE46" s="5"/>
      <c r="DF46" s="5">
        <f t="shared" si="49"/>
        <v>32946.824625000001</v>
      </c>
      <c r="DG46" s="5">
        <f t="shared" si="50"/>
        <v>32946.824625000001</v>
      </c>
      <c r="DH46" s="5"/>
      <c r="DI46" s="5"/>
      <c r="DJ46" s="5">
        <f t="shared" si="51"/>
        <v>1028.027</v>
      </c>
      <c r="DK46" s="5">
        <f t="shared" si="52"/>
        <v>1028.027</v>
      </c>
      <c r="DL46" s="5"/>
      <c r="DM46" s="5"/>
      <c r="DN46" s="5">
        <f t="shared" si="53"/>
        <v>2818.8696249999998</v>
      </c>
      <c r="DO46" s="5">
        <f t="shared" si="54"/>
        <v>2818.8696249999998</v>
      </c>
      <c r="DP46" s="5"/>
      <c r="DQ46" s="5"/>
      <c r="DR46" s="5">
        <f t="shared" si="55"/>
        <v>19897.538375</v>
      </c>
      <c r="DS46" s="5">
        <f t="shared" si="56"/>
        <v>19897.538375</v>
      </c>
      <c r="DT46" s="5"/>
      <c r="DU46" s="5"/>
      <c r="DV46" s="5">
        <f t="shared" si="57"/>
        <v>14376.218999999999</v>
      </c>
      <c r="DW46" s="5">
        <f t="shared" si="58"/>
        <v>14376.218999999999</v>
      </c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</row>
    <row r="47" spans="1:170" x14ac:dyDescent="0.2">
      <c r="A47" s="33">
        <v>11049</v>
      </c>
      <c r="E47" s="3">
        <v>0</v>
      </c>
      <c r="F47" s="3">
        <v>0</v>
      </c>
      <c r="G47" s="3">
        <v>7150000</v>
      </c>
      <c r="H47" s="3">
        <v>178750</v>
      </c>
      <c r="I47" s="3">
        <f t="shared" si="59"/>
        <v>7150000</v>
      </c>
      <c r="J47" s="3">
        <f t="shared" si="2"/>
        <v>178750</v>
      </c>
      <c r="K47" s="3">
        <f t="shared" si="3"/>
        <v>7328750</v>
      </c>
      <c r="M47" s="5">
        <v>1024687</v>
      </c>
      <c r="N47" s="5">
        <v>25617</v>
      </c>
      <c r="O47" s="5">
        <f t="shared" si="0"/>
        <v>1050304</v>
      </c>
      <c r="Q47" s="5">
        <f>U47+Y47+AC47+AK47+AO47+AS47+BE47+BI47+BM47+BU47+CC47+CG47+CK47+CO47+CS47+CW47+DA47+DE47+DI47+DM47+DQ47+DU47+DY47+AG47+AW47+BQ47+BY47+BA47</f>
        <v>6125312.7650000006</v>
      </c>
      <c r="R47" s="3">
        <f t="shared" si="4"/>
        <v>153132.81912499998</v>
      </c>
      <c r="S47" s="5">
        <f t="shared" si="6"/>
        <v>6278445.584125001</v>
      </c>
      <c r="U47" s="5">
        <f>I47*$V$6</f>
        <v>121414.15</v>
      </c>
      <c r="V47" s="5">
        <f t="shared" si="7"/>
        <v>3035.3537499999998</v>
      </c>
      <c r="W47" s="5">
        <f t="shared" si="8"/>
        <v>124449.50374999999</v>
      </c>
      <c r="Y47" s="5">
        <f>I47*$Z$6</f>
        <v>28917.46</v>
      </c>
      <c r="Z47" s="5">
        <f t="shared" si="9"/>
        <v>722.93650000000002</v>
      </c>
      <c r="AA47" s="5">
        <f t="shared" si="10"/>
        <v>29640.396499999999</v>
      </c>
      <c r="AC47" s="5">
        <f>I47*$AD$6</f>
        <v>7122.83</v>
      </c>
      <c r="AD47" s="5">
        <f t="shared" si="11"/>
        <v>178.07075</v>
      </c>
      <c r="AE47" s="5">
        <f t="shared" si="12"/>
        <v>7300.9007499999998</v>
      </c>
      <c r="AG47" s="5">
        <f>I47*$AH$6</f>
        <v>260.26</v>
      </c>
      <c r="AH47" s="5">
        <f t="shared" si="13"/>
        <v>6.5064999999999991</v>
      </c>
      <c r="AI47" s="5">
        <f t="shared" si="14"/>
        <v>266.76650000000001</v>
      </c>
      <c r="AK47" s="5">
        <f>I47*$AL$6</f>
        <v>28.599999999999998</v>
      </c>
      <c r="AL47" s="5">
        <f t="shared" si="15"/>
        <v>0.71499999999999997</v>
      </c>
      <c r="AM47" s="5">
        <f t="shared" si="16"/>
        <v>29.314999999999998</v>
      </c>
      <c r="AO47" s="5">
        <f>I47*$AP$6</f>
        <v>369587.79000000004</v>
      </c>
      <c r="AP47" s="5">
        <f t="shared" si="17"/>
        <v>9239.6947500000006</v>
      </c>
      <c r="AQ47" s="5">
        <f t="shared" si="18"/>
        <v>378827.48475000006</v>
      </c>
      <c r="AR47" s="5"/>
      <c r="AS47" s="5">
        <f>I47*$AT$6</f>
        <v>4440.1500000000005</v>
      </c>
      <c r="AT47" s="5">
        <f t="shared" si="19"/>
        <v>111.00375000000001</v>
      </c>
      <c r="AU47" s="5">
        <f t="shared" si="20"/>
        <v>4551.1537500000004</v>
      </c>
      <c r="AV47" s="5"/>
      <c r="AW47" s="5">
        <f>I47*$AX$6</f>
        <v>5181.6049999999996</v>
      </c>
      <c r="AX47" s="5">
        <f t="shared" si="21"/>
        <v>129.54012499999999</v>
      </c>
      <c r="AY47" s="5">
        <f t="shared" si="22"/>
        <v>5311.1451249999991</v>
      </c>
      <c r="AZ47" s="5"/>
      <c r="BA47" s="5">
        <f>I47*$BB$6</f>
        <v>26.455000000000002</v>
      </c>
      <c r="BB47" s="5">
        <f t="shared" si="23"/>
        <v>0.66137500000000005</v>
      </c>
      <c r="BC47" s="5">
        <f t="shared" si="1"/>
        <v>27.116375000000001</v>
      </c>
      <c r="BD47" s="5"/>
      <c r="BE47" s="5">
        <f>I47*$BF$6</f>
        <v>27430.975000000002</v>
      </c>
      <c r="BF47" s="5">
        <f t="shared" si="24"/>
        <v>685.77437499999996</v>
      </c>
      <c r="BG47" s="5">
        <f t="shared" si="25"/>
        <v>28116.749375000003</v>
      </c>
      <c r="BH47" s="5"/>
      <c r="BI47" s="5">
        <f>I47*$BJ$6</f>
        <v>15656.355000000001</v>
      </c>
      <c r="BJ47" s="5">
        <f t="shared" si="26"/>
        <v>391.40887500000002</v>
      </c>
      <c r="BK47" s="5">
        <f t="shared" si="27"/>
        <v>16047.763875000001</v>
      </c>
      <c r="BL47" s="5"/>
      <c r="BM47" s="5">
        <f>I47*$BN$6</f>
        <v>173095.065</v>
      </c>
      <c r="BN47" s="5">
        <f t="shared" si="28"/>
        <v>4327.3766249999999</v>
      </c>
      <c r="BO47" s="5">
        <f t="shared" si="29"/>
        <v>177422.44162500001</v>
      </c>
      <c r="BP47" s="5"/>
      <c r="BQ47" s="5">
        <f>I47*$BR$6</f>
        <v>1269.125</v>
      </c>
      <c r="BR47" s="5">
        <f t="shared" si="30"/>
        <v>31.728125000000002</v>
      </c>
      <c r="BS47" s="5">
        <f t="shared" si="31"/>
        <v>1300.8531250000001</v>
      </c>
      <c r="BT47" s="5"/>
      <c r="BU47" s="5">
        <f>I47*$BV$6</f>
        <v>45381.05</v>
      </c>
      <c r="BV47" s="5">
        <f t="shared" si="32"/>
        <v>1134.5262500000001</v>
      </c>
      <c r="BW47" s="5">
        <f t="shared" si="33"/>
        <v>46515.576250000006</v>
      </c>
      <c r="BX47" s="5"/>
      <c r="BY47" s="5">
        <f>I47*$BZ$6</f>
        <v>106891.06999999999</v>
      </c>
      <c r="BZ47" s="5">
        <f t="shared" si="34"/>
        <v>2672.27675</v>
      </c>
      <c r="CA47" s="5">
        <f t="shared" si="5"/>
        <v>109563.34675</v>
      </c>
      <c r="CB47" s="5"/>
      <c r="CC47" s="5">
        <f>I47*$CE$6</f>
        <v>41841.084999999999</v>
      </c>
      <c r="CD47" s="5">
        <f t="shared" si="61"/>
        <v>1046.0271250000001</v>
      </c>
      <c r="CE47" s="5">
        <f t="shared" si="36"/>
        <v>42887.112125</v>
      </c>
      <c r="CF47" s="5"/>
      <c r="CG47" s="5">
        <f>I47*$CH$6</f>
        <v>51831.78</v>
      </c>
      <c r="CH47" s="5">
        <f t="shared" si="37"/>
        <v>1295.7945</v>
      </c>
      <c r="CI47" s="5">
        <f t="shared" si="38"/>
        <v>53127.574500000002</v>
      </c>
      <c r="CJ47" s="5"/>
      <c r="CK47" s="5">
        <f>I47*$CL$6</f>
        <v>5995.2750000000005</v>
      </c>
      <c r="CL47" s="5">
        <f t="shared" si="39"/>
        <v>149.88187500000001</v>
      </c>
      <c r="CM47" s="5">
        <f t="shared" si="40"/>
        <v>6145.1568750000006</v>
      </c>
      <c r="CN47" s="5"/>
      <c r="CO47" s="5">
        <f>I47*$CP$6</f>
        <v>633753.12</v>
      </c>
      <c r="CP47" s="5">
        <f t="shared" si="41"/>
        <v>15843.828</v>
      </c>
      <c r="CQ47" s="5">
        <f t="shared" si="42"/>
        <v>649596.94799999997</v>
      </c>
      <c r="CR47" s="5"/>
      <c r="CS47" s="5">
        <f>I47*$CT$6</f>
        <v>603332.73</v>
      </c>
      <c r="CT47" s="5">
        <f t="shared" si="43"/>
        <v>15083.31825</v>
      </c>
      <c r="CU47" s="5">
        <f t="shared" si="44"/>
        <v>618416.04824999999</v>
      </c>
      <c r="CV47" s="5"/>
      <c r="CW47" s="5">
        <f>I47*$CX$6</f>
        <v>14304.289999999999</v>
      </c>
      <c r="CX47" s="5">
        <f t="shared" si="45"/>
        <v>357.60724999999996</v>
      </c>
      <c r="CY47" s="5">
        <f t="shared" si="46"/>
        <v>14661.897249999998</v>
      </c>
      <c r="CZ47" s="5"/>
      <c r="DA47" s="5">
        <f>I47*$DB$6</f>
        <v>1024852.3999999999</v>
      </c>
      <c r="DB47" s="5">
        <f t="shared" si="47"/>
        <v>25621.309999999998</v>
      </c>
      <c r="DC47" s="5">
        <f t="shared" si="48"/>
        <v>1050473.71</v>
      </c>
      <c r="DD47" s="5"/>
      <c r="DE47" s="5">
        <f>I47*$DF$6</f>
        <v>1317872.9850000001</v>
      </c>
      <c r="DF47" s="5">
        <f t="shared" si="49"/>
        <v>32946.824625000001</v>
      </c>
      <c r="DG47" s="5">
        <f t="shared" si="50"/>
        <v>1350819.809625</v>
      </c>
      <c r="DH47" s="5"/>
      <c r="DI47" s="5">
        <f>I47*$DJ$6</f>
        <v>41121.079999999994</v>
      </c>
      <c r="DJ47" s="5">
        <f t="shared" si="51"/>
        <v>1028.027</v>
      </c>
      <c r="DK47" s="5">
        <f t="shared" si="52"/>
        <v>42149.106999999996</v>
      </c>
      <c r="DL47" s="5"/>
      <c r="DM47" s="5">
        <f>I47*$DN$6</f>
        <v>112754.785</v>
      </c>
      <c r="DN47" s="5">
        <f t="shared" si="53"/>
        <v>2818.8696249999998</v>
      </c>
      <c r="DO47" s="5">
        <f t="shared" si="54"/>
        <v>115573.65462500001</v>
      </c>
      <c r="DP47" s="5"/>
      <c r="DQ47" s="5">
        <f>I47*$DR$6</f>
        <v>795901.53499999992</v>
      </c>
      <c r="DR47" s="5">
        <f t="shared" si="55"/>
        <v>19897.538375</v>
      </c>
      <c r="DS47" s="5">
        <f t="shared" si="56"/>
        <v>815799.07337499992</v>
      </c>
      <c r="DT47" s="5"/>
      <c r="DU47" s="5">
        <f>I47*$DV$6</f>
        <v>575048.76</v>
      </c>
      <c r="DV47" s="5">
        <f t="shared" si="57"/>
        <v>14376.218999999999</v>
      </c>
      <c r="DW47" s="5">
        <f t="shared" si="58"/>
        <v>589424.97900000005</v>
      </c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</row>
    <row r="48" spans="1:170" x14ac:dyDescent="0.2">
      <c r="U48" s="5"/>
      <c r="V48" s="5"/>
      <c r="W48" s="5"/>
      <c r="AK48" s="5"/>
      <c r="AL48" s="5"/>
      <c r="AM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</row>
    <row r="49" spans="1:170" ht="13.5" thickBot="1" x14ac:dyDescent="0.25">
      <c r="A49" s="36" t="s">
        <v>26</v>
      </c>
      <c r="C49" s="37">
        <f t="shared" ref="C49:K49" si="62">SUM(C8:C48)</f>
        <v>38655000</v>
      </c>
      <c r="D49" s="37">
        <f t="shared" si="62"/>
        <v>6886284</v>
      </c>
      <c r="E49" s="37">
        <f t="shared" si="62"/>
        <v>17615000</v>
      </c>
      <c r="F49" s="37">
        <f t="shared" si="62"/>
        <v>25082843</v>
      </c>
      <c r="G49" s="37">
        <f t="shared" si="62"/>
        <v>54150000</v>
      </c>
      <c r="H49" s="37">
        <f t="shared" si="62"/>
        <v>17355796</v>
      </c>
      <c r="I49" s="37">
        <f t="shared" si="62"/>
        <v>110420000</v>
      </c>
      <c r="J49" s="37">
        <f t="shared" si="62"/>
        <v>49324923</v>
      </c>
      <c r="K49" s="37">
        <f t="shared" si="62"/>
        <v>159744923</v>
      </c>
      <c r="M49" s="37">
        <f>SUM(M8:M48)</f>
        <v>15824612.001499999</v>
      </c>
      <c r="N49" s="37">
        <f>SUM(N8:N48)</f>
        <v>6889201.7311377991</v>
      </c>
      <c r="O49" s="37">
        <f>SUM(O8:O48)</f>
        <v>22713813.7326378</v>
      </c>
      <c r="Q49" s="37">
        <f>SUM(Q8:Q48)</f>
        <v>94582105.700500011</v>
      </c>
      <c r="R49" s="37">
        <f>SUM(R8:R48)</f>
        <v>42440086.107793376</v>
      </c>
      <c r="S49" s="37">
        <f>SUM(S8:S48)</f>
        <v>137022191.8082934</v>
      </c>
      <c r="U49" s="37">
        <f>SUM(U8:U48)</f>
        <v>1912824.7449999996</v>
      </c>
      <c r="V49" s="37">
        <f>SUM(V8:V48)</f>
        <v>795799.83465550025</v>
      </c>
      <c r="W49" s="37">
        <f>SUM(W8:W48)</f>
        <v>2708624.5796554997</v>
      </c>
      <c r="Y49" s="37">
        <f>SUM(Y8:Y48)</f>
        <v>455581.43799999997</v>
      </c>
      <c r="Z49" s="37">
        <f>SUM(Z8:Z48)</f>
        <v>188716.62549700006</v>
      </c>
      <c r="AA49" s="37">
        <f>SUM(AA8:AA48)</f>
        <v>644298.06349700002</v>
      </c>
      <c r="AC49" s="37">
        <f>SUM(AC8:AC48)</f>
        <v>112216.94900000002</v>
      </c>
      <c r="AD49" s="37">
        <f>SUM(AD8:AD48)</f>
        <v>46052.962512400016</v>
      </c>
      <c r="AE49" s="37">
        <f>SUM(AE8:AE48)</f>
        <v>158269.91151240002</v>
      </c>
      <c r="AG49" s="37">
        <f>SUM(AG8:AG48)</f>
        <v>4100.2779999999993</v>
      </c>
      <c r="AH49" s="37">
        <f>SUM(AH8:AH48)</f>
        <v>1681.6769424000001</v>
      </c>
      <c r="AI49" s="37">
        <f>SUM(AI8:AI48)</f>
        <v>5781.9549423999988</v>
      </c>
      <c r="AK49" s="37">
        <f>SUM(AK8:AK48)</f>
        <v>450.57999999999993</v>
      </c>
      <c r="AL49" s="37">
        <f>SUM(AL8:AL48)</f>
        <v>192.61958130000002</v>
      </c>
      <c r="AM49" s="37">
        <f>SUM(AM8:AM48)</f>
        <v>643.19958130000009</v>
      </c>
      <c r="AO49" s="37">
        <f>SUM(AO8:AO48)</f>
        <v>5822687.6370000001</v>
      </c>
      <c r="AP49" s="37">
        <f>SUM(AP8:AP48)</f>
        <v>2405514.0613620998</v>
      </c>
      <c r="AQ49" s="37">
        <f>SUM(AQ8:AQ48)</f>
        <v>8228201.6983621018</v>
      </c>
      <c r="AR49" s="5"/>
      <c r="AS49" s="37">
        <f>SUM(AS8:AS48)</f>
        <v>69952.544999999998</v>
      </c>
      <c r="AT49" s="37">
        <f>SUM(AT8:AT48)</f>
        <v>29257.726790799996</v>
      </c>
      <c r="AU49" s="37">
        <f>SUM(AU8:AU48)</f>
        <v>99210.27179080002</v>
      </c>
      <c r="AV49" s="5"/>
      <c r="AW49" s="37">
        <f>SUM(AW8:AW48)</f>
        <v>81633.831499999986</v>
      </c>
      <c r="AX49" s="37">
        <f>SUM(AX8:AX48)</f>
        <v>33481.079125200005</v>
      </c>
      <c r="AY49" s="37">
        <f>SUM(AY8:AY48)</f>
        <v>115114.91062520002</v>
      </c>
      <c r="AZ49" s="3"/>
      <c r="BA49" s="37">
        <f>SUM(BA8:BA48)</f>
        <v>416.78649999999999</v>
      </c>
      <c r="BB49" s="37">
        <f>SUM(BB8:BB48)</f>
        <v>170.93968919999989</v>
      </c>
      <c r="BC49" s="37">
        <f>SUM(BC8:BC48)</f>
        <v>587.72618919999979</v>
      </c>
      <c r="BD49" s="5"/>
      <c r="BE49" s="37">
        <f>SUM(BE8:BE48)</f>
        <v>432162.54249999998</v>
      </c>
      <c r="BF49" s="37">
        <f>SUM(BF8:BF48)</f>
        <v>184111.1299175001</v>
      </c>
      <c r="BG49" s="37">
        <f>SUM(BG8:BG48)</f>
        <v>616273.67241750006</v>
      </c>
      <c r="BH49" s="5"/>
      <c r="BI49" s="37">
        <f>SUM(BI8:BI48)</f>
        <v>246658.75650000005</v>
      </c>
      <c r="BJ49" s="37">
        <f>SUM(BJ8:BJ48)</f>
        <v>103984.27273449994</v>
      </c>
      <c r="BK49" s="37">
        <f>SUM(BK8:BK48)</f>
        <v>350643.02923450014</v>
      </c>
      <c r="BL49" s="5"/>
      <c r="BM49" s="37">
        <f>SUM(BM8:BM48)</f>
        <v>2727034.0694999998</v>
      </c>
      <c r="BN49" s="37">
        <f>SUM(BN8:BN48)</f>
        <v>1121792.2778445007</v>
      </c>
      <c r="BO49" s="37">
        <f>SUM(BO8:BO48)</f>
        <v>3848826.3473445</v>
      </c>
      <c r="BP49" s="5"/>
      <c r="BQ49" s="37">
        <f>SUM(BQ8:BQ48)</f>
        <v>19994.487499999999</v>
      </c>
      <c r="BR49" s="37">
        <f>SUM(BR8:BR48)</f>
        <v>8200.4850900000001</v>
      </c>
      <c r="BS49" s="37">
        <f>SUM(BS8:BS48)</f>
        <v>28194.972590000001</v>
      </c>
      <c r="BT49" s="5"/>
      <c r="BU49" s="37">
        <f>SUM(BU8:BU48)</f>
        <v>714957.81500000006</v>
      </c>
      <c r="BV49" s="37">
        <f>SUM(BV8:BV48)</f>
        <v>305548.23915299994</v>
      </c>
      <c r="BW49" s="37">
        <f>SUM(BW8:BW48)</f>
        <v>1020506.0541530002</v>
      </c>
      <c r="BX49" s="5"/>
      <c r="BY49" s="37">
        <f>SUM(BY8:BY48)</f>
        <v>1684020.2209999997</v>
      </c>
      <c r="BZ49" s="37">
        <f>SUM(BZ8:BZ48)</f>
        <v>690679.50421680009</v>
      </c>
      <c r="CA49" s="37">
        <f>SUM(CA8:CA48)</f>
        <v>2374699.7252168003</v>
      </c>
      <c r="CB49" s="5"/>
      <c r="CC49" s="37">
        <f>SUM(CC8:CC48)</f>
        <v>652545.59649999999</v>
      </c>
      <c r="CD49" s="37">
        <f>SUM(CD8:CD48)</f>
        <v>272595.65646450012</v>
      </c>
      <c r="CE49" s="37">
        <f>SUM(CE8:CE48)</f>
        <v>925141.25296449999</v>
      </c>
      <c r="CF49" s="5"/>
      <c r="CG49" s="37">
        <f>SUM(CG8:CG48)</f>
        <v>816586.13400000008</v>
      </c>
      <c r="CH49" s="37">
        <f>SUM(CH8:CH48)</f>
        <v>335020.3726607</v>
      </c>
      <c r="CI49" s="37">
        <f>SUM(CI8:CI48)</f>
        <v>1151606.5066607003</v>
      </c>
      <c r="CJ49" s="5"/>
      <c r="CK49" s="37">
        <f>SUM(CK8:CK48)</f>
        <v>94452.832500000004</v>
      </c>
      <c r="CL49" s="37">
        <f>SUM(CL8:CL48)</f>
        <v>40125.829425500007</v>
      </c>
      <c r="CM49" s="37">
        <f>SUM(CM8:CM48)</f>
        <v>134578.6619255</v>
      </c>
      <c r="CN49" s="5"/>
      <c r="CO49" s="37">
        <f>SUM(CO8:CO48)</f>
        <v>9984492.3359999992</v>
      </c>
      <c r="CP49" s="37">
        <f>SUM(CP8:CP48)</f>
        <v>4120780.7455871999</v>
      </c>
      <c r="CQ49" s="37">
        <f>SUM(CQ8:CQ48)</f>
        <v>14105273.081587199</v>
      </c>
      <c r="CR49" s="5"/>
      <c r="CS49" s="37">
        <f>SUM(CS8:CS48)</f>
        <v>9505232.9189999998</v>
      </c>
      <c r="CT49" s="37">
        <f>SUM(CT8:CT48)</f>
        <v>3937488.1137519986</v>
      </c>
      <c r="CU49" s="37">
        <f>SUM(CU8:CU48)</f>
        <v>13442721.032752</v>
      </c>
      <c r="CV49" s="5"/>
      <c r="CW49" s="37">
        <f>SUM(CW8:CW48)</f>
        <v>225357.58699999997</v>
      </c>
      <c r="CX49" s="37">
        <f>SUM(CX8:CX48)</f>
        <v>92588.428367899993</v>
      </c>
      <c r="CY49" s="37">
        <f>SUM(CY8:CY48)</f>
        <v>317946.01536789996</v>
      </c>
      <c r="CZ49" s="5"/>
      <c r="DA49" s="37">
        <f>SUM(DA8:DA48)</f>
        <v>16146083.719999997</v>
      </c>
      <c r="DB49" s="37">
        <f>SUM(DB8:DB48)</f>
        <v>6703526.5244039986</v>
      </c>
      <c r="DC49" s="37">
        <f>SUM(DC8:DC48)</f>
        <v>22849610.244403999</v>
      </c>
      <c r="DD49" s="5"/>
      <c r="DE49" s="37">
        <f>SUM(DE8:DE48)</f>
        <v>20762489.845500004</v>
      </c>
      <c r="DF49" s="37">
        <f>SUM(DF8:DF48)</f>
        <v>8560267.5927833989</v>
      </c>
      <c r="DG49" s="37">
        <f>SUM(DG8:DG48)</f>
        <v>29322757.438283399</v>
      </c>
      <c r="DH49" s="5"/>
      <c r="DI49" s="37">
        <f>SUM(DI8:DI48)</f>
        <v>647843.92399999988</v>
      </c>
      <c r="DJ49" s="37">
        <f>SUM(DJ8:DJ48)</f>
        <v>267278.83222040004</v>
      </c>
      <c r="DK49" s="37">
        <f>SUM(DK8:DK48)</f>
        <v>915122.75622039975</v>
      </c>
      <c r="DL49" s="5"/>
      <c r="DM49" s="37">
        <f>SUM(DM8:DM48)</f>
        <v>1776400.3854999996</v>
      </c>
      <c r="DN49" s="37">
        <f>SUM(DN8:DN48)</f>
        <v>731068.22324669978</v>
      </c>
      <c r="DO49" s="37">
        <f>SUM(DO8:DO48)</f>
        <v>2507468.6087467</v>
      </c>
      <c r="DP49" s="5"/>
      <c r="DQ49" s="37">
        <f>SUM(DQ8:DQ48)</f>
        <v>12539066.910500001</v>
      </c>
      <c r="DR49" s="37">
        <f>SUM(DR8:DR48)</f>
        <v>5233256.8447505012</v>
      </c>
      <c r="DS49" s="37">
        <f>SUM(DS8:DS48)</f>
        <v>17772323.755250502</v>
      </c>
      <c r="DT49" s="3"/>
      <c r="DU49" s="37">
        <f>SUM(DU8:DU48)</f>
        <v>9059631.8279999997</v>
      </c>
      <c r="DV49" s="37">
        <f>SUM(DV8:DV48)</f>
        <v>3719924.4351582997</v>
      </c>
      <c r="DW49" s="37">
        <f>SUM(DW8:DW48)</f>
        <v>12779556.263158301</v>
      </c>
      <c r="DX49" s="5"/>
      <c r="DY49" s="37">
        <f>SUM(DY8:DY48)</f>
        <v>-1912771</v>
      </c>
      <c r="DZ49" s="37">
        <f>SUM(DZ8:DZ48)</f>
        <v>2510981.0738601</v>
      </c>
      <c r="EA49" s="37">
        <f>SUM(EA8:EA48)</f>
        <v>598210.0738601</v>
      </c>
      <c r="EB49" s="5"/>
      <c r="EC49" s="37">
        <v>-318871</v>
      </c>
      <c r="ED49" s="37">
        <v>171820</v>
      </c>
      <c r="EE49" s="37">
        <v>-147051</v>
      </c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</row>
    <row r="50" spans="1:170" ht="13.5" thickTop="1" x14ac:dyDescent="0.2">
      <c r="U50" s="5"/>
      <c r="V50" s="5"/>
      <c r="W50" s="5"/>
      <c r="AK50" s="5"/>
      <c r="AL50" s="5"/>
      <c r="AM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</row>
    <row r="51" spans="1:170" x14ac:dyDescent="0.2">
      <c r="U51" s="5"/>
      <c r="V51" s="5"/>
      <c r="W51" s="5"/>
      <c r="AK51" s="5"/>
      <c r="AL51" s="5"/>
      <c r="AM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</row>
    <row r="52" spans="1:170" x14ac:dyDescent="0.2">
      <c r="U52" s="5"/>
      <c r="V52" s="5"/>
      <c r="W52" s="5"/>
      <c r="AK52" s="5"/>
      <c r="AL52" s="5"/>
      <c r="AM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</row>
    <row r="53" spans="1:170" x14ac:dyDescent="0.2">
      <c r="A53"/>
      <c r="U53" s="5"/>
      <c r="V53" s="5"/>
      <c r="W53" s="5"/>
      <c r="AK53" s="5"/>
      <c r="AL53" s="5"/>
      <c r="AM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</row>
    <row r="54" spans="1:170" x14ac:dyDescent="0.2">
      <c r="A54"/>
      <c r="U54" s="5"/>
      <c r="V54" s="5"/>
      <c r="W54" s="5"/>
      <c r="AK54" s="5"/>
      <c r="AL54" s="5"/>
      <c r="AM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</row>
    <row r="55" spans="1:170" x14ac:dyDescent="0.2">
      <c r="A55"/>
      <c r="U55" s="5"/>
      <c r="V55" s="5"/>
      <c r="W55" s="5"/>
      <c r="AK55" s="5"/>
      <c r="AL55" s="5"/>
      <c r="AM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</row>
    <row r="56" spans="1:170" x14ac:dyDescent="0.2">
      <c r="A56"/>
      <c r="U56" s="5"/>
      <c r="V56" s="5"/>
      <c r="W56" s="5"/>
      <c r="AK56" s="5"/>
      <c r="AL56" s="5"/>
      <c r="AM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</row>
    <row r="57" spans="1:170" x14ac:dyDescent="0.2">
      <c r="A57"/>
      <c r="U57" s="5"/>
      <c r="V57" s="5"/>
      <c r="W57" s="5"/>
      <c r="AK57" s="5"/>
      <c r="AL57" s="5"/>
      <c r="AM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</row>
    <row r="58" spans="1:170" x14ac:dyDescent="0.2">
      <c r="A58"/>
      <c r="M58"/>
      <c r="N58"/>
      <c r="O58"/>
      <c r="U58" s="5"/>
      <c r="V58" s="5"/>
      <c r="W58" s="5"/>
      <c r="AK58" s="5"/>
      <c r="AL58" s="5"/>
      <c r="AM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</row>
    <row r="59" spans="1:170" x14ac:dyDescent="0.2">
      <c r="A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T59"/>
      <c r="U59" s="5"/>
      <c r="V59" s="5"/>
      <c r="W59" s="5"/>
      <c r="AK59" s="5"/>
      <c r="AL59" s="5"/>
      <c r="AM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</row>
    <row r="60" spans="1:170" x14ac:dyDescent="0.2">
      <c r="A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T60"/>
      <c r="U60" s="5"/>
      <c r="V60" s="5"/>
      <c r="W60" s="5"/>
      <c r="AK60" s="5"/>
      <c r="AL60" s="5"/>
      <c r="AM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</row>
    <row r="61" spans="1:170" x14ac:dyDescent="0.2">
      <c r="A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T61"/>
      <c r="U61" s="5"/>
      <c r="V61" s="5"/>
      <c r="W61" s="5"/>
      <c r="AK61" s="5"/>
      <c r="AL61" s="5"/>
      <c r="AM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</row>
    <row r="62" spans="1:170" x14ac:dyDescent="0.2">
      <c r="A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T62"/>
      <c r="U62" s="5"/>
      <c r="V62" s="5"/>
      <c r="W62" s="5"/>
      <c r="AK62" s="5"/>
      <c r="AL62" s="5"/>
      <c r="AM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</row>
    <row r="63" spans="1:170" x14ac:dyDescent="0.2">
      <c r="A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T63"/>
      <c r="U63" s="5"/>
      <c r="V63" s="5"/>
      <c r="W63" s="5"/>
      <c r="AK63" s="5"/>
      <c r="AL63" s="5"/>
      <c r="AM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</row>
    <row r="64" spans="1:170" x14ac:dyDescent="0.2">
      <c r="A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T64"/>
      <c r="U64" s="5"/>
      <c r="V64" s="5"/>
      <c r="W64" s="5"/>
      <c r="AK64" s="5"/>
      <c r="AL64" s="5"/>
      <c r="AM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</row>
    <row r="65" spans="1:170" x14ac:dyDescent="0.2">
      <c r="A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T65"/>
      <c r="U65" s="5"/>
      <c r="V65" s="5"/>
      <c r="W65" s="5"/>
      <c r="AK65" s="5"/>
      <c r="AL65" s="5"/>
      <c r="AM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</row>
    <row r="66" spans="1:170" x14ac:dyDescent="0.2">
      <c r="A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T66"/>
      <c r="U66" s="5"/>
      <c r="V66" s="5"/>
      <c r="W66" s="5"/>
      <c r="AK66" s="5"/>
      <c r="AL66" s="5"/>
      <c r="AM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</row>
    <row r="67" spans="1:170" x14ac:dyDescent="0.2">
      <c r="A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T67"/>
      <c r="U67" s="5"/>
      <c r="V67" s="5"/>
      <c r="W67" s="5"/>
      <c r="AK67" s="5"/>
      <c r="AL67" s="5"/>
      <c r="AM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</row>
    <row r="68" spans="1:170" x14ac:dyDescent="0.2">
      <c r="A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T68"/>
      <c r="U68" s="5"/>
      <c r="V68" s="5"/>
      <c r="W68" s="5"/>
      <c r="AK68" s="5"/>
      <c r="AL68" s="5"/>
      <c r="AM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</row>
    <row r="69" spans="1:170" x14ac:dyDescent="0.2">
      <c r="A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T69"/>
      <c r="U69" s="5"/>
      <c r="V69" s="5"/>
      <c r="W69" s="5"/>
      <c r="AK69" s="5"/>
      <c r="AL69" s="5"/>
      <c r="AM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</row>
    <row r="70" spans="1:170" x14ac:dyDescent="0.2">
      <c r="A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T70"/>
      <c r="U70" s="5"/>
      <c r="V70" s="5"/>
      <c r="W70" s="5"/>
      <c r="AK70" s="5"/>
      <c r="AL70" s="5"/>
      <c r="AM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</row>
    <row r="71" spans="1:170" x14ac:dyDescent="0.2">
      <c r="A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T71"/>
      <c r="U71" s="5"/>
      <c r="V71" s="5"/>
      <c r="W71" s="5"/>
      <c r="AK71" s="5"/>
      <c r="AL71" s="5"/>
      <c r="AM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</row>
    <row r="72" spans="1:170" x14ac:dyDescent="0.2">
      <c r="A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T72"/>
      <c r="U72" s="5"/>
      <c r="V72" s="5"/>
      <c r="W72" s="5"/>
      <c r="AK72" s="5"/>
      <c r="AL72" s="5"/>
      <c r="AM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</row>
    <row r="73" spans="1:170" x14ac:dyDescent="0.2">
      <c r="A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T73"/>
      <c r="U73" s="5"/>
      <c r="V73" s="5"/>
      <c r="W73" s="5"/>
      <c r="AK73" s="5"/>
      <c r="AL73" s="5"/>
      <c r="AM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</row>
    <row r="74" spans="1:170" x14ac:dyDescent="0.2">
      <c r="A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T74"/>
      <c r="U74" s="5"/>
      <c r="V74" s="5"/>
      <c r="W74" s="5"/>
      <c r="AK74" s="5"/>
      <c r="AL74" s="5"/>
      <c r="AM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</row>
    <row r="75" spans="1:170" x14ac:dyDescent="0.2">
      <c r="A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T75"/>
      <c r="U75" s="5"/>
      <c r="V75" s="5"/>
      <c r="W75" s="5"/>
      <c r="AK75" s="5"/>
      <c r="AL75" s="5"/>
      <c r="AM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</row>
    <row r="76" spans="1:170" x14ac:dyDescent="0.2">
      <c r="A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T76"/>
      <c r="U76" s="5"/>
      <c r="V76" s="5"/>
      <c r="W76" s="5"/>
      <c r="AK76" s="5"/>
      <c r="AL76" s="5"/>
      <c r="AM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</row>
    <row r="77" spans="1:170" x14ac:dyDescent="0.2">
      <c r="A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T77"/>
      <c r="U77" s="5"/>
      <c r="V77" s="5"/>
      <c r="W77" s="5"/>
      <c r="AK77" s="5"/>
      <c r="AL77" s="5"/>
      <c r="AM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</row>
    <row r="78" spans="1:170" x14ac:dyDescent="0.2">
      <c r="A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T78"/>
      <c r="U78" s="5"/>
      <c r="V78" s="5"/>
      <c r="W78" s="5"/>
      <c r="AK78" s="5"/>
      <c r="AL78" s="5"/>
      <c r="AM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</row>
    <row r="79" spans="1:170" x14ac:dyDescent="0.2">
      <c r="A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T79"/>
      <c r="U79" s="5"/>
      <c r="V79" s="5"/>
      <c r="W79" s="5"/>
      <c r="AK79" s="5"/>
      <c r="AL79" s="5"/>
      <c r="AM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</row>
    <row r="80" spans="1:170" x14ac:dyDescent="0.2"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T80"/>
      <c r="U80" s="5"/>
      <c r="V80" s="5"/>
      <c r="W80" s="5"/>
      <c r="AK80" s="5"/>
      <c r="AL80" s="5"/>
      <c r="AM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</row>
    <row r="81" spans="3:170" x14ac:dyDescent="0.2"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T81"/>
      <c r="U81" s="5"/>
      <c r="V81" s="5"/>
      <c r="W81" s="5"/>
      <c r="AK81" s="5"/>
      <c r="AL81" s="5"/>
      <c r="AM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</row>
    <row r="82" spans="3:170" x14ac:dyDescent="0.2"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T82"/>
      <c r="U82" s="5"/>
      <c r="V82" s="5"/>
      <c r="W82" s="5"/>
      <c r="AK82" s="5"/>
      <c r="AL82" s="5"/>
      <c r="AM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</row>
    <row r="83" spans="3:170" x14ac:dyDescent="0.2"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T83"/>
      <c r="U83" s="5"/>
      <c r="V83" s="5"/>
      <c r="W83" s="5"/>
      <c r="AK83" s="5"/>
      <c r="AL83" s="5"/>
      <c r="AM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</row>
    <row r="84" spans="3:170" x14ac:dyDescent="0.2"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T84"/>
      <c r="U84" s="5"/>
      <c r="V84" s="5"/>
      <c r="W84" s="5"/>
      <c r="AK84" s="5"/>
      <c r="AL84" s="5"/>
      <c r="AM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</row>
    <row r="85" spans="3:170" x14ac:dyDescent="0.2">
      <c r="C85"/>
      <c r="D85"/>
      <c r="E85"/>
      <c r="F85"/>
      <c r="G85"/>
      <c r="H85"/>
      <c r="I85"/>
      <c r="J85"/>
      <c r="K85"/>
      <c r="L85"/>
      <c r="P85"/>
      <c r="T85"/>
      <c r="U85" s="5"/>
      <c r="V85" s="5"/>
      <c r="W85" s="5"/>
      <c r="AK85" s="5"/>
      <c r="AL85" s="5"/>
      <c r="AM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</row>
    <row r="86" spans="3:170" x14ac:dyDescent="0.2">
      <c r="U86" s="5"/>
      <c r="V86" s="5"/>
      <c r="W86" s="5"/>
      <c r="AK86" s="5"/>
      <c r="AL86" s="5"/>
      <c r="AM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</row>
    <row r="87" spans="3:170" x14ac:dyDescent="0.2">
      <c r="U87" s="5"/>
      <c r="V87" s="5"/>
      <c r="W87" s="5"/>
      <c r="AK87" s="5"/>
      <c r="AL87" s="5"/>
      <c r="AM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</row>
    <row r="88" spans="3:170" x14ac:dyDescent="0.2">
      <c r="U88" s="5"/>
      <c r="V88" s="5"/>
      <c r="W88" s="5"/>
      <c r="AK88" s="5"/>
      <c r="AL88" s="5"/>
      <c r="AM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</row>
    <row r="89" spans="3:170" x14ac:dyDescent="0.2">
      <c r="U89" s="5"/>
      <c r="V89" s="5"/>
      <c r="W89" s="5"/>
      <c r="AK89" s="5"/>
      <c r="AL89" s="5"/>
      <c r="AM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</row>
    <row r="90" spans="3:170" x14ac:dyDescent="0.2">
      <c r="U90" s="5"/>
      <c r="V90" s="5"/>
      <c r="W90" s="5"/>
      <c r="AK90" s="5"/>
      <c r="AL90" s="5"/>
      <c r="AM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</row>
    <row r="91" spans="3:170" x14ac:dyDescent="0.2">
      <c r="U91" s="5"/>
      <c r="V91" s="5"/>
      <c r="W91" s="5"/>
      <c r="AK91" s="5"/>
      <c r="AL91" s="5"/>
      <c r="AM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</row>
    <row r="92" spans="3:170" x14ac:dyDescent="0.2">
      <c r="U92" s="5"/>
      <c r="V92" s="5"/>
      <c r="W92" s="5"/>
      <c r="AK92" s="5"/>
      <c r="AL92" s="5"/>
      <c r="AM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</row>
    <row r="93" spans="3:170" x14ac:dyDescent="0.2">
      <c r="U93" s="5"/>
      <c r="V93" s="5"/>
      <c r="W93" s="5"/>
      <c r="AK93" s="5"/>
      <c r="AL93" s="5"/>
      <c r="AM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</row>
    <row r="94" spans="3:170" x14ac:dyDescent="0.2">
      <c r="U94" s="5"/>
      <c r="V94" s="5"/>
      <c r="W94" s="5"/>
      <c r="AK94" s="5"/>
      <c r="AL94" s="5"/>
      <c r="AM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</row>
    <row r="95" spans="3:170" x14ac:dyDescent="0.2">
      <c r="U95" s="5"/>
      <c r="V95" s="5"/>
      <c r="W95" s="5"/>
      <c r="AK95" s="5"/>
      <c r="AL95" s="5"/>
      <c r="AM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</row>
    <row r="96" spans="3:170" x14ac:dyDescent="0.2">
      <c r="U96" s="5"/>
      <c r="V96" s="5"/>
      <c r="W96" s="5"/>
      <c r="AK96" s="5"/>
      <c r="AL96" s="5"/>
      <c r="AM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</row>
    <row r="97" spans="21:170" x14ac:dyDescent="0.2">
      <c r="U97" s="5"/>
      <c r="V97" s="5"/>
      <c r="W97" s="5"/>
      <c r="AK97" s="5"/>
      <c r="AL97" s="5"/>
      <c r="AM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</row>
    <row r="98" spans="21:170" x14ac:dyDescent="0.2">
      <c r="U98" s="5"/>
      <c r="V98" s="5"/>
      <c r="W98" s="5"/>
      <c r="AK98" s="5"/>
      <c r="AL98" s="5"/>
      <c r="AM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</row>
    <row r="99" spans="21:170" x14ac:dyDescent="0.2">
      <c r="U99" s="5"/>
      <c r="V99" s="5"/>
      <c r="W99" s="5"/>
      <c r="AK99" s="5"/>
      <c r="AL99" s="5"/>
      <c r="AM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</row>
    <row r="100" spans="21:170" x14ac:dyDescent="0.2">
      <c r="U100" s="5"/>
      <c r="V100" s="5"/>
      <c r="W100" s="5"/>
      <c r="AK100" s="5"/>
      <c r="AL100" s="5"/>
      <c r="AM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</row>
    <row r="101" spans="21:170" x14ac:dyDescent="0.2">
      <c r="U101" s="5"/>
      <c r="V101" s="5"/>
      <c r="W101" s="5"/>
      <c r="AK101" s="5"/>
      <c r="AL101" s="5"/>
      <c r="AM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</row>
    <row r="102" spans="21:170" x14ac:dyDescent="0.2">
      <c r="U102" s="5"/>
      <c r="V102" s="5"/>
      <c r="W102" s="5"/>
      <c r="AK102" s="5"/>
      <c r="AL102" s="5"/>
      <c r="AM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</row>
    <row r="103" spans="21:170" x14ac:dyDescent="0.2">
      <c r="U103" s="5"/>
      <c r="V103" s="5"/>
      <c r="W103" s="5"/>
      <c r="AK103" s="5"/>
      <c r="AL103" s="5"/>
      <c r="AM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</row>
    <row r="104" spans="21:170" x14ac:dyDescent="0.2">
      <c r="U104" s="5"/>
      <c r="V104" s="5"/>
      <c r="W104" s="5"/>
      <c r="AK104" s="5"/>
      <c r="AL104" s="5"/>
      <c r="AM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</row>
    <row r="105" spans="21:170" x14ac:dyDescent="0.2">
      <c r="U105" s="5"/>
      <c r="V105" s="5"/>
      <c r="W105" s="5"/>
      <c r="AK105" s="5"/>
      <c r="AL105" s="5"/>
      <c r="AM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</row>
    <row r="106" spans="21:170" x14ac:dyDescent="0.2">
      <c r="U106" s="5"/>
      <c r="V106" s="5"/>
      <c r="W106" s="5"/>
      <c r="AK106" s="5"/>
      <c r="AL106" s="5"/>
      <c r="AM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</row>
    <row r="107" spans="21:170" x14ac:dyDescent="0.2">
      <c r="U107" s="5"/>
      <c r="V107" s="5"/>
      <c r="W107" s="5"/>
      <c r="AK107" s="5"/>
      <c r="AL107" s="5"/>
      <c r="AM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  <c r="FL107" s="5"/>
      <c r="FM107" s="5"/>
      <c r="FN107" s="5"/>
    </row>
    <row r="108" spans="21:170" x14ac:dyDescent="0.2">
      <c r="U108" s="5"/>
      <c r="V108" s="5"/>
      <c r="W108" s="5"/>
      <c r="AK108" s="5"/>
      <c r="AL108" s="5"/>
      <c r="AM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  <c r="FL108" s="5"/>
      <c r="FM108" s="5"/>
      <c r="FN108" s="5"/>
    </row>
    <row r="109" spans="21:170" x14ac:dyDescent="0.2">
      <c r="U109" s="5"/>
      <c r="V109" s="5"/>
      <c r="W109" s="5"/>
      <c r="AK109" s="5"/>
      <c r="AL109" s="5"/>
      <c r="AM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  <c r="FH109" s="5"/>
      <c r="FI109" s="5"/>
      <c r="FJ109" s="5"/>
      <c r="FK109" s="5"/>
      <c r="FL109" s="5"/>
      <c r="FM109" s="5"/>
      <c r="FN109" s="5"/>
    </row>
    <row r="110" spans="21:170" x14ac:dyDescent="0.2">
      <c r="U110" s="5"/>
      <c r="V110" s="5"/>
      <c r="W110" s="5"/>
      <c r="AK110" s="5"/>
      <c r="AL110" s="5"/>
      <c r="AM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  <c r="FL110" s="5"/>
      <c r="FM110" s="5"/>
      <c r="FN110" s="5"/>
    </row>
    <row r="111" spans="21:170" x14ac:dyDescent="0.2">
      <c r="U111" s="5"/>
      <c r="V111" s="5"/>
      <c r="W111" s="5"/>
      <c r="AK111" s="5"/>
      <c r="AL111" s="5"/>
      <c r="AM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5"/>
      <c r="FC111" s="5"/>
      <c r="FD111" s="5"/>
      <c r="FE111" s="5"/>
      <c r="FF111" s="5"/>
      <c r="FG111" s="5"/>
      <c r="FH111" s="5"/>
      <c r="FI111" s="5"/>
      <c r="FJ111" s="5"/>
      <c r="FK111" s="5"/>
      <c r="FL111" s="5"/>
      <c r="FM111" s="5"/>
      <c r="FN111" s="5"/>
    </row>
    <row r="112" spans="21:170" x14ac:dyDescent="0.2">
      <c r="U112" s="5"/>
      <c r="V112" s="5"/>
      <c r="W112" s="5"/>
      <c r="AK112" s="5"/>
      <c r="AL112" s="5"/>
      <c r="AM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  <c r="EW112" s="5"/>
      <c r="EX112" s="5"/>
      <c r="EY112" s="5"/>
      <c r="EZ112" s="5"/>
      <c r="FA112" s="5"/>
      <c r="FB112" s="5"/>
      <c r="FC112" s="5"/>
      <c r="FD112" s="5"/>
      <c r="FE112" s="5"/>
      <c r="FF112" s="5"/>
      <c r="FG112" s="5"/>
      <c r="FH112" s="5"/>
      <c r="FI112" s="5"/>
      <c r="FJ112" s="5"/>
      <c r="FK112" s="5"/>
      <c r="FL112" s="5"/>
      <c r="FM112" s="5"/>
      <c r="FN112" s="5"/>
    </row>
    <row r="113" spans="21:170" x14ac:dyDescent="0.2">
      <c r="U113" s="5"/>
      <c r="V113" s="5"/>
      <c r="W113" s="5"/>
      <c r="AK113" s="5"/>
      <c r="AL113" s="5"/>
      <c r="AM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5"/>
      <c r="EZ113" s="5"/>
      <c r="FA113" s="5"/>
      <c r="FB113" s="5"/>
      <c r="FC113" s="5"/>
      <c r="FD113" s="5"/>
      <c r="FE113" s="5"/>
      <c r="FF113" s="5"/>
      <c r="FG113" s="5"/>
      <c r="FH113" s="5"/>
      <c r="FI113" s="5"/>
      <c r="FJ113" s="5"/>
      <c r="FK113" s="5"/>
      <c r="FL113" s="5"/>
      <c r="FM113" s="5"/>
      <c r="FN113" s="5"/>
    </row>
    <row r="114" spans="21:170" x14ac:dyDescent="0.2">
      <c r="U114" s="5"/>
      <c r="V114" s="5"/>
      <c r="W114" s="5"/>
      <c r="AK114" s="5"/>
      <c r="AL114" s="5"/>
      <c r="AM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  <c r="FB114" s="5"/>
      <c r="FC114" s="5"/>
      <c r="FD114" s="5"/>
      <c r="FE114" s="5"/>
      <c r="FF114" s="5"/>
      <c r="FG114" s="5"/>
      <c r="FH114" s="5"/>
      <c r="FI114" s="5"/>
      <c r="FJ114" s="5"/>
      <c r="FK114" s="5"/>
      <c r="FL114" s="5"/>
      <c r="FM114" s="5"/>
      <c r="FN114" s="5"/>
    </row>
    <row r="115" spans="21:170" x14ac:dyDescent="0.2">
      <c r="U115" s="5"/>
      <c r="V115" s="5"/>
      <c r="W115" s="5"/>
      <c r="AK115" s="5"/>
      <c r="AL115" s="5"/>
      <c r="AM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/>
      <c r="FA115" s="5"/>
      <c r="FB115" s="5"/>
      <c r="FC115" s="5"/>
      <c r="FD115" s="5"/>
      <c r="FE115" s="5"/>
      <c r="FF115" s="5"/>
      <c r="FG115" s="5"/>
      <c r="FH115" s="5"/>
      <c r="FI115" s="5"/>
      <c r="FJ115" s="5"/>
      <c r="FK115" s="5"/>
      <c r="FL115" s="5"/>
      <c r="FM115" s="5"/>
      <c r="FN115" s="5"/>
    </row>
    <row r="116" spans="21:170" x14ac:dyDescent="0.2">
      <c r="U116" s="5"/>
      <c r="V116" s="5"/>
      <c r="W116" s="5"/>
      <c r="AK116" s="5"/>
      <c r="AL116" s="5"/>
      <c r="AM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  <c r="FA116" s="5"/>
      <c r="FB116" s="5"/>
      <c r="FC116" s="5"/>
      <c r="FD116" s="5"/>
      <c r="FE116" s="5"/>
      <c r="FF116" s="5"/>
      <c r="FG116" s="5"/>
      <c r="FH116" s="5"/>
      <c r="FI116" s="5"/>
      <c r="FJ116" s="5"/>
      <c r="FK116" s="5"/>
      <c r="FL116" s="5"/>
      <c r="FM116" s="5"/>
      <c r="FN116" s="5"/>
    </row>
    <row r="117" spans="21:170" x14ac:dyDescent="0.2">
      <c r="U117" s="5"/>
      <c r="V117" s="5"/>
      <c r="W117" s="5"/>
      <c r="AK117" s="5"/>
      <c r="AL117" s="5"/>
      <c r="AM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  <c r="FJ117" s="5"/>
      <c r="FK117" s="5"/>
      <c r="FL117" s="5"/>
      <c r="FM117" s="5"/>
      <c r="FN117" s="5"/>
    </row>
    <row r="118" spans="21:170" x14ac:dyDescent="0.2">
      <c r="U118" s="5"/>
      <c r="V118" s="5"/>
      <c r="W118" s="5"/>
      <c r="AK118" s="5"/>
      <c r="AL118" s="5"/>
      <c r="AM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  <c r="EW118" s="5"/>
      <c r="EX118" s="5"/>
      <c r="EY118" s="5"/>
      <c r="EZ118" s="5"/>
      <c r="FA118" s="5"/>
      <c r="FB118" s="5"/>
      <c r="FC118" s="5"/>
      <c r="FD118" s="5"/>
      <c r="FE118" s="5"/>
      <c r="FF118" s="5"/>
      <c r="FG118" s="5"/>
      <c r="FH118" s="5"/>
      <c r="FI118" s="5"/>
      <c r="FJ118" s="5"/>
      <c r="FK118" s="5"/>
      <c r="FL118" s="5"/>
      <c r="FM118" s="5"/>
      <c r="FN118" s="5"/>
    </row>
    <row r="119" spans="21:170" x14ac:dyDescent="0.2">
      <c r="U119" s="5"/>
      <c r="V119" s="5"/>
      <c r="W119" s="5"/>
      <c r="AK119" s="5"/>
      <c r="AL119" s="5"/>
      <c r="AM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  <c r="FA119" s="5"/>
      <c r="FB119" s="5"/>
      <c r="FC119" s="5"/>
      <c r="FD119" s="5"/>
      <c r="FE119" s="5"/>
      <c r="FF119" s="5"/>
      <c r="FG119" s="5"/>
      <c r="FH119" s="5"/>
      <c r="FI119" s="5"/>
      <c r="FJ119" s="5"/>
      <c r="FK119" s="5"/>
      <c r="FL119" s="5"/>
      <c r="FM119" s="5"/>
      <c r="FN119" s="5"/>
    </row>
    <row r="120" spans="21:170" x14ac:dyDescent="0.2">
      <c r="U120" s="5"/>
      <c r="V120" s="5"/>
      <c r="W120" s="5"/>
      <c r="AK120" s="5"/>
      <c r="AL120" s="5"/>
      <c r="AM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5"/>
      <c r="EY120" s="5"/>
      <c r="EZ120" s="5"/>
      <c r="FA120" s="5"/>
      <c r="FB120" s="5"/>
      <c r="FC120" s="5"/>
      <c r="FD120" s="5"/>
      <c r="FE120" s="5"/>
      <c r="FF120" s="5"/>
      <c r="FG120" s="5"/>
      <c r="FH120" s="5"/>
      <c r="FI120" s="5"/>
      <c r="FJ120" s="5"/>
      <c r="FK120" s="5"/>
      <c r="FL120" s="5"/>
      <c r="FM120" s="5"/>
      <c r="FN120" s="5"/>
    </row>
    <row r="121" spans="21:170" x14ac:dyDescent="0.2">
      <c r="U121" s="5"/>
      <c r="V121" s="5"/>
      <c r="W121" s="5"/>
      <c r="AK121" s="5"/>
      <c r="AL121" s="5"/>
      <c r="AM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/>
      <c r="EZ121" s="5"/>
      <c r="FA121" s="5"/>
      <c r="FB121" s="5"/>
      <c r="FC121" s="5"/>
      <c r="FD121" s="5"/>
      <c r="FE121" s="5"/>
      <c r="FF121" s="5"/>
      <c r="FG121" s="5"/>
      <c r="FH121" s="5"/>
      <c r="FI121" s="5"/>
      <c r="FJ121" s="5"/>
      <c r="FK121" s="5"/>
      <c r="FL121" s="5"/>
      <c r="FM121" s="5"/>
      <c r="FN121" s="5"/>
    </row>
    <row r="122" spans="21:170" x14ac:dyDescent="0.2">
      <c r="U122" s="5"/>
      <c r="V122" s="5"/>
      <c r="W122" s="5"/>
      <c r="AK122" s="5"/>
      <c r="AL122" s="5"/>
      <c r="AM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  <c r="FA122" s="5"/>
      <c r="FB122" s="5"/>
      <c r="FC122" s="5"/>
      <c r="FD122" s="5"/>
      <c r="FE122" s="5"/>
      <c r="FF122" s="5"/>
      <c r="FG122" s="5"/>
      <c r="FH122" s="5"/>
      <c r="FI122" s="5"/>
      <c r="FJ122" s="5"/>
      <c r="FK122" s="5"/>
      <c r="FL122" s="5"/>
      <c r="FM122" s="5"/>
      <c r="FN122" s="5"/>
    </row>
    <row r="123" spans="21:170" x14ac:dyDescent="0.2">
      <c r="U123" s="5"/>
      <c r="V123" s="5"/>
      <c r="W123" s="5"/>
      <c r="AK123" s="5"/>
      <c r="AL123" s="5"/>
      <c r="AM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5"/>
      <c r="EZ123" s="5"/>
      <c r="FA123" s="5"/>
      <c r="FB123" s="5"/>
      <c r="FC123" s="5"/>
      <c r="FD123" s="5"/>
      <c r="FE123" s="5"/>
      <c r="FF123" s="5"/>
      <c r="FG123" s="5"/>
      <c r="FH123" s="5"/>
      <c r="FI123" s="5"/>
      <c r="FJ123" s="5"/>
      <c r="FK123" s="5"/>
      <c r="FL123" s="5"/>
      <c r="FM123" s="5"/>
      <c r="FN123" s="5"/>
    </row>
    <row r="124" spans="21:170" x14ac:dyDescent="0.2">
      <c r="U124" s="5"/>
      <c r="V124" s="5"/>
      <c r="W124" s="5"/>
      <c r="AK124" s="5"/>
      <c r="AL124" s="5"/>
      <c r="AM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5"/>
      <c r="EZ124" s="5"/>
      <c r="FA124" s="5"/>
      <c r="FB124" s="5"/>
      <c r="FC124" s="5"/>
      <c r="FD124" s="5"/>
      <c r="FE124" s="5"/>
      <c r="FF124" s="5"/>
      <c r="FG124" s="5"/>
      <c r="FH124" s="5"/>
      <c r="FI124" s="5"/>
      <c r="FJ124" s="5"/>
      <c r="FK124" s="5"/>
      <c r="FL124" s="5"/>
      <c r="FM124" s="5"/>
      <c r="FN124" s="5"/>
    </row>
    <row r="125" spans="21:170" x14ac:dyDescent="0.2">
      <c r="U125" s="5"/>
      <c r="V125" s="5"/>
      <c r="W125" s="5"/>
      <c r="AK125" s="5"/>
      <c r="AL125" s="5"/>
      <c r="AM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  <c r="FA125" s="5"/>
      <c r="FB125" s="5"/>
      <c r="FC125" s="5"/>
      <c r="FD125" s="5"/>
      <c r="FE125" s="5"/>
      <c r="FF125" s="5"/>
      <c r="FG125" s="5"/>
      <c r="FH125" s="5"/>
      <c r="FI125" s="5"/>
      <c r="FJ125" s="5"/>
      <c r="FK125" s="5"/>
      <c r="FL125" s="5"/>
      <c r="FM125" s="5"/>
      <c r="FN125" s="5"/>
    </row>
    <row r="126" spans="21:170" x14ac:dyDescent="0.2">
      <c r="U126" s="5"/>
      <c r="V126" s="5"/>
      <c r="W126" s="5"/>
      <c r="AK126" s="5"/>
      <c r="AL126" s="5"/>
      <c r="AM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  <c r="FL126" s="5"/>
      <c r="FM126" s="5"/>
      <c r="FN126" s="5"/>
    </row>
    <row r="127" spans="21:170" x14ac:dyDescent="0.2">
      <c r="U127" s="5"/>
      <c r="V127" s="5"/>
      <c r="W127" s="5"/>
      <c r="AK127" s="5"/>
      <c r="AL127" s="5"/>
      <c r="AM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  <c r="FH127" s="5"/>
      <c r="FI127" s="5"/>
      <c r="FJ127" s="5"/>
      <c r="FK127" s="5"/>
      <c r="FL127" s="5"/>
      <c r="FM127" s="5"/>
      <c r="FN127" s="5"/>
    </row>
    <row r="128" spans="21:170" x14ac:dyDescent="0.2">
      <c r="U128" s="5"/>
      <c r="V128" s="5"/>
      <c r="W128" s="5"/>
      <c r="AK128" s="5"/>
      <c r="AL128" s="5"/>
      <c r="AM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  <c r="FA128" s="5"/>
      <c r="FB128" s="5"/>
      <c r="FC128" s="5"/>
      <c r="FD128" s="5"/>
      <c r="FE128" s="5"/>
      <c r="FF128" s="5"/>
      <c r="FG128" s="5"/>
      <c r="FH128" s="5"/>
      <c r="FI128" s="5"/>
      <c r="FJ128" s="5"/>
      <c r="FK128" s="5"/>
      <c r="FL128" s="5"/>
      <c r="FM128" s="5"/>
      <c r="FN128" s="5"/>
    </row>
    <row r="129" spans="21:170" x14ac:dyDescent="0.2">
      <c r="U129" s="5"/>
      <c r="V129" s="5"/>
      <c r="W129" s="5"/>
      <c r="AK129" s="5"/>
      <c r="AL129" s="5"/>
      <c r="AM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  <c r="FM129" s="5"/>
      <c r="FN129" s="5"/>
    </row>
    <row r="130" spans="21:170" x14ac:dyDescent="0.2">
      <c r="U130" s="5"/>
      <c r="V130" s="5"/>
      <c r="W130" s="5"/>
      <c r="AK130" s="5"/>
      <c r="AL130" s="5"/>
      <c r="AM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  <c r="FL130" s="5"/>
      <c r="FM130" s="5"/>
      <c r="FN130" s="5"/>
    </row>
    <row r="131" spans="21:170" x14ac:dyDescent="0.2">
      <c r="U131" s="5"/>
      <c r="V131" s="5"/>
      <c r="W131" s="5"/>
      <c r="AK131" s="5"/>
      <c r="AL131" s="5"/>
      <c r="AM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</row>
    <row r="132" spans="21:170" x14ac:dyDescent="0.2">
      <c r="U132" s="5"/>
      <c r="V132" s="5"/>
      <c r="W132" s="5"/>
      <c r="AK132" s="5"/>
      <c r="AL132" s="5"/>
      <c r="AM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  <c r="FD132" s="5"/>
      <c r="FE132" s="5"/>
      <c r="FF132" s="5"/>
      <c r="FG132" s="5"/>
      <c r="FH132" s="5"/>
      <c r="FI132" s="5"/>
      <c r="FJ132" s="5"/>
      <c r="FK132" s="5"/>
      <c r="FL132" s="5"/>
      <c r="FM132" s="5"/>
      <c r="FN132" s="5"/>
    </row>
    <row r="133" spans="21:170" x14ac:dyDescent="0.2">
      <c r="U133" s="5"/>
      <c r="V133" s="5"/>
      <c r="W133" s="5"/>
      <c r="AK133" s="5"/>
      <c r="AL133" s="5"/>
      <c r="AM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  <c r="FG133" s="5"/>
      <c r="FH133" s="5"/>
      <c r="FI133" s="5"/>
      <c r="FJ133" s="5"/>
      <c r="FK133" s="5"/>
      <c r="FL133" s="5"/>
      <c r="FM133" s="5"/>
      <c r="FN133" s="5"/>
    </row>
    <row r="134" spans="21:170" x14ac:dyDescent="0.2">
      <c r="U134" s="5"/>
      <c r="V134" s="5"/>
      <c r="W134" s="5"/>
      <c r="AK134" s="5"/>
      <c r="AL134" s="5"/>
      <c r="AM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  <c r="FG134" s="5"/>
      <c r="FH134" s="5"/>
      <c r="FI134" s="5"/>
      <c r="FJ134" s="5"/>
      <c r="FK134" s="5"/>
      <c r="FL134" s="5"/>
      <c r="FM134" s="5"/>
      <c r="FN134" s="5"/>
    </row>
    <row r="135" spans="21:170" x14ac:dyDescent="0.2">
      <c r="U135" s="5"/>
      <c r="V135" s="5"/>
      <c r="W135" s="5"/>
      <c r="AK135" s="5"/>
      <c r="AL135" s="5"/>
      <c r="AM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  <c r="FL135" s="5"/>
      <c r="FM135" s="5"/>
      <c r="FN135" s="5"/>
    </row>
    <row r="136" spans="21:170" x14ac:dyDescent="0.2">
      <c r="U136" s="5"/>
      <c r="V136" s="5"/>
      <c r="W136" s="5"/>
      <c r="AK136" s="5"/>
      <c r="AL136" s="5"/>
      <c r="AM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5"/>
      <c r="EZ136" s="5"/>
      <c r="FA136" s="5"/>
      <c r="FB136" s="5"/>
      <c r="FC136" s="5"/>
      <c r="FD136" s="5"/>
      <c r="FE136" s="5"/>
      <c r="FF136" s="5"/>
      <c r="FG136" s="5"/>
      <c r="FH136" s="5"/>
      <c r="FI136" s="5"/>
      <c r="FJ136" s="5"/>
      <c r="FK136" s="5"/>
      <c r="FL136" s="5"/>
      <c r="FM136" s="5"/>
      <c r="FN136" s="5"/>
    </row>
    <row r="137" spans="21:170" x14ac:dyDescent="0.2">
      <c r="U137" s="5"/>
      <c r="V137" s="5"/>
      <c r="W137" s="5"/>
      <c r="AK137" s="5"/>
      <c r="AL137" s="5"/>
      <c r="AM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  <c r="FD137" s="5"/>
      <c r="FE137" s="5"/>
      <c r="FF137" s="5"/>
      <c r="FG137" s="5"/>
      <c r="FH137" s="5"/>
      <c r="FI137" s="5"/>
      <c r="FJ137" s="5"/>
      <c r="FK137" s="5"/>
      <c r="FL137" s="5"/>
      <c r="FM137" s="5"/>
      <c r="FN137" s="5"/>
    </row>
    <row r="138" spans="21:170" x14ac:dyDescent="0.2">
      <c r="U138" s="5"/>
      <c r="V138" s="5"/>
      <c r="W138" s="5"/>
      <c r="AK138" s="5"/>
      <c r="AL138" s="5"/>
      <c r="AM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  <c r="FJ138" s="5"/>
      <c r="FK138" s="5"/>
      <c r="FL138" s="5"/>
      <c r="FM138" s="5"/>
      <c r="FN138" s="5"/>
    </row>
    <row r="139" spans="21:170" x14ac:dyDescent="0.2">
      <c r="U139" s="5"/>
      <c r="V139" s="5"/>
      <c r="W139" s="5"/>
      <c r="AK139" s="5"/>
      <c r="AL139" s="5"/>
      <c r="AM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  <c r="FD139" s="5"/>
      <c r="FE139" s="5"/>
      <c r="FF139" s="5"/>
      <c r="FG139" s="5"/>
      <c r="FH139" s="5"/>
      <c r="FI139" s="5"/>
      <c r="FJ139" s="5"/>
      <c r="FK139" s="5"/>
      <c r="FL139" s="5"/>
      <c r="FM139" s="5"/>
      <c r="FN139" s="5"/>
    </row>
    <row r="140" spans="21:170" x14ac:dyDescent="0.2">
      <c r="U140" s="5"/>
      <c r="V140" s="5"/>
      <c r="W140" s="5"/>
      <c r="AK140" s="5"/>
      <c r="AL140" s="5"/>
      <c r="AM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  <c r="ET140" s="5"/>
      <c r="EU140" s="5"/>
      <c r="EV140" s="5"/>
      <c r="EW140" s="5"/>
      <c r="EX140" s="5"/>
      <c r="EY140" s="5"/>
      <c r="EZ140" s="5"/>
      <c r="FA140" s="5"/>
      <c r="FB140" s="5"/>
      <c r="FC140" s="5"/>
      <c r="FD140" s="5"/>
      <c r="FE140" s="5"/>
      <c r="FF140" s="5"/>
      <c r="FG140" s="5"/>
      <c r="FH140" s="5"/>
      <c r="FI140" s="5"/>
      <c r="FJ140" s="5"/>
      <c r="FK140" s="5"/>
      <c r="FL140" s="5"/>
      <c r="FM140" s="5"/>
      <c r="FN140" s="5"/>
    </row>
    <row r="141" spans="21:170" x14ac:dyDescent="0.2">
      <c r="U141" s="5"/>
      <c r="V141" s="5"/>
      <c r="W141" s="5"/>
      <c r="AK141" s="5"/>
      <c r="AL141" s="5"/>
      <c r="AM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  <c r="FL141" s="5"/>
      <c r="FM141" s="5"/>
      <c r="FN141" s="5"/>
    </row>
    <row r="142" spans="21:170" x14ac:dyDescent="0.2">
      <c r="U142" s="5"/>
      <c r="V142" s="5"/>
      <c r="W142" s="5"/>
      <c r="AK142" s="5"/>
      <c r="AL142" s="5"/>
      <c r="AM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  <c r="FG142" s="5"/>
      <c r="FH142" s="5"/>
      <c r="FI142" s="5"/>
      <c r="FJ142" s="5"/>
      <c r="FK142" s="5"/>
      <c r="FL142" s="5"/>
      <c r="FM142" s="5"/>
      <c r="FN142" s="5"/>
    </row>
    <row r="143" spans="21:170" x14ac:dyDescent="0.2">
      <c r="U143" s="5"/>
      <c r="V143" s="5"/>
      <c r="W143" s="5"/>
      <c r="AK143" s="5"/>
      <c r="AL143" s="5"/>
      <c r="AM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  <c r="FD143" s="5"/>
      <c r="FE143" s="5"/>
      <c r="FF143" s="5"/>
      <c r="FG143" s="5"/>
      <c r="FH143" s="5"/>
      <c r="FI143" s="5"/>
      <c r="FJ143" s="5"/>
      <c r="FK143" s="5"/>
      <c r="FL143" s="5"/>
      <c r="FM143" s="5"/>
      <c r="FN143" s="5"/>
    </row>
    <row r="144" spans="21:170" x14ac:dyDescent="0.2">
      <c r="U144" s="5"/>
      <c r="V144" s="5"/>
      <c r="W144" s="5"/>
      <c r="AK144" s="5"/>
      <c r="AL144" s="5"/>
      <c r="AM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  <c r="FA144" s="5"/>
      <c r="FB144" s="5"/>
      <c r="FC144" s="5"/>
      <c r="FD144" s="5"/>
      <c r="FE144" s="5"/>
      <c r="FF144" s="5"/>
      <c r="FG144" s="5"/>
      <c r="FH144" s="5"/>
      <c r="FI144" s="5"/>
      <c r="FJ144" s="5"/>
      <c r="FK144" s="5"/>
      <c r="FL144" s="5"/>
      <c r="FM144" s="5"/>
      <c r="FN144" s="5"/>
    </row>
    <row r="145" spans="21:170" x14ac:dyDescent="0.2">
      <c r="U145" s="5"/>
      <c r="V145" s="5"/>
      <c r="W145" s="5"/>
      <c r="AK145" s="5"/>
      <c r="AL145" s="5"/>
      <c r="AM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  <c r="FG145" s="5"/>
      <c r="FH145" s="5"/>
      <c r="FI145" s="5"/>
      <c r="FJ145" s="5"/>
      <c r="FK145" s="5"/>
      <c r="FL145" s="5"/>
      <c r="FM145" s="5"/>
      <c r="FN145" s="5"/>
    </row>
    <row r="146" spans="21:170" x14ac:dyDescent="0.2">
      <c r="U146" s="5"/>
      <c r="V146" s="5"/>
      <c r="W146" s="5"/>
      <c r="AK146" s="5"/>
      <c r="AL146" s="5"/>
      <c r="AM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FJ146" s="5"/>
      <c r="FK146" s="5"/>
      <c r="FL146" s="5"/>
      <c r="FM146" s="5"/>
      <c r="FN146" s="5"/>
    </row>
    <row r="147" spans="21:170" x14ac:dyDescent="0.2">
      <c r="U147" s="5"/>
      <c r="V147" s="5"/>
      <c r="W147" s="5"/>
      <c r="AK147" s="5"/>
      <c r="AL147" s="5"/>
      <c r="AM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  <c r="FD147" s="5"/>
      <c r="FE147" s="5"/>
      <c r="FF147" s="5"/>
      <c r="FG147" s="5"/>
      <c r="FH147" s="5"/>
      <c r="FI147" s="5"/>
      <c r="FJ147" s="5"/>
      <c r="FK147" s="5"/>
      <c r="FL147" s="5"/>
      <c r="FM147" s="5"/>
      <c r="FN147" s="5"/>
    </row>
    <row r="148" spans="21:170" x14ac:dyDescent="0.2">
      <c r="U148" s="5"/>
      <c r="V148" s="5"/>
      <c r="W148" s="5"/>
      <c r="AK148" s="5"/>
      <c r="AL148" s="5"/>
      <c r="AM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  <c r="ET148" s="5"/>
      <c r="EU148" s="5"/>
      <c r="EV148" s="5"/>
      <c r="EW148" s="5"/>
      <c r="EX148" s="5"/>
      <c r="EY148" s="5"/>
      <c r="EZ148" s="5"/>
      <c r="FA148" s="5"/>
      <c r="FB148" s="5"/>
      <c r="FC148" s="5"/>
      <c r="FD148" s="5"/>
      <c r="FE148" s="5"/>
      <c r="FF148" s="5"/>
      <c r="FG148" s="5"/>
      <c r="FH148" s="5"/>
      <c r="FI148" s="5"/>
      <c r="FJ148" s="5"/>
      <c r="FK148" s="5"/>
      <c r="FL148" s="5"/>
      <c r="FM148" s="5"/>
      <c r="FN148" s="5"/>
    </row>
    <row r="149" spans="21:170" x14ac:dyDescent="0.2">
      <c r="U149" s="5"/>
      <c r="V149" s="5"/>
      <c r="W149" s="5"/>
      <c r="AK149" s="5"/>
      <c r="AL149" s="5"/>
      <c r="AM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  <c r="ET149" s="5"/>
      <c r="EU149" s="5"/>
      <c r="EV149" s="5"/>
      <c r="EW149" s="5"/>
      <c r="EX149" s="5"/>
      <c r="EY149" s="5"/>
      <c r="EZ149" s="5"/>
      <c r="FA149" s="5"/>
      <c r="FB149" s="5"/>
      <c r="FC149" s="5"/>
      <c r="FD149" s="5"/>
      <c r="FE149" s="5"/>
      <c r="FF149" s="5"/>
      <c r="FG149" s="5"/>
      <c r="FH149" s="5"/>
      <c r="FI149" s="5"/>
      <c r="FJ149" s="5"/>
      <c r="FK149" s="5"/>
      <c r="FL149" s="5"/>
      <c r="FM149" s="5"/>
      <c r="FN149" s="5"/>
    </row>
    <row r="150" spans="21:170" x14ac:dyDescent="0.2">
      <c r="U150" s="5"/>
      <c r="V150" s="5"/>
      <c r="W150" s="5"/>
      <c r="AK150" s="5"/>
      <c r="AL150" s="5"/>
      <c r="AM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  <c r="ET150" s="5"/>
      <c r="EU150" s="5"/>
      <c r="EV150" s="5"/>
      <c r="EW150" s="5"/>
      <c r="EX150" s="5"/>
      <c r="EY150" s="5"/>
      <c r="EZ150" s="5"/>
      <c r="FA150" s="5"/>
      <c r="FB150" s="5"/>
      <c r="FC150" s="5"/>
      <c r="FD150" s="5"/>
      <c r="FE150" s="5"/>
      <c r="FF150" s="5"/>
      <c r="FG150" s="5"/>
      <c r="FH150" s="5"/>
      <c r="FI150" s="5"/>
      <c r="FJ150" s="5"/>
      <c r="FK150" s="5"/>
      <c r="FL150" s="5"/>
      <c r="FM150" s="5"/>
      <c r="FN150" s="5"/>
    </row>
    <row r="151" spans="21:170" x14ac:dyDescent="0.2">
      <c r="U151" s="5"/>
      <c r="V151" s="5"/>
      <c r="W151" s="5"/>
      <c r="AK151" s="5"/>
      <c r="AL151" s="5"/>
      <c r="AM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5"/>
      <c r="EZ151" s="5"/>
      <c r="FA151" s="5"/>
      <c r="FB151" s="5"/>
      <c r="FC151" s="5"/>
      <c r="FD151" s="5"/>
      <c r="FE151" s="5"/>
      <c r="FF151" s="5"/>
      <c r="FG151" s="5"/>
      <c r="FH151" s="5"/>
      <c r="FI151" s="5"/>
      <c r="FJ151" s="5"/>
      <c r="FK151" s="5"/>
      <c r="FL151" s="5"/>
      <c r="FM151" s="5"/>
      <c r="FN151" s="5"/>
    </row>
    <row r="152" spans="21:170" x14ac:dyDescent="0.2">
      <c r="U152" s="5"/>
      <c r="V152" s="5"/>
      <c r="W152" s="5"/>
      <c r="AK152" s="5"/>
      <c r="AL152" s="5"/>
      <c r="AM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  <c r="ET152" s="5"/>
      <c r="EU152" s="5"/>
      <c r="EV152" s="5"/>
      <c r="EW152" s="5"/>
      <c r="EX152" s="5"/>
      <c r="EY152" s="5"/>
      <c r="EZ152" s="5"/>
      <c r="FA152" s="5"/>
      <c r="FB152" s="5"/>
      <c r="FC152" s="5"/>
      <c r="FD152" s="5"/>
      <c r="FE152" s="5"/>
      <c r="FF152" s="5"/>
      <c r="FG152" s="5"/>
      <c r="FH152" s="5"/>
      <c r="FI152" s="5"/>
      <c r="FJ152" s="5"/>
      <c r="FK152" s="5"/>
      <c r="FL152" s="5"/>
      <c r="FM152" s="5"/>
      <c r="FN152" s="5"/>
    </row>
    <row r="153" spans="21:170" x14ac:dyDescent="0.2">
      <c r="U153" s="5"/>
      <c r="V153" s="5"/>
      <c r="W153" s="5"/>
      <c r="AK153" s="5"/>
      <c r="AL153" s="5"/>
      <c r="AM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/>
      <c r="FA153" s="5"/>
      <c r="FB153" s="5"/>
      <c r="FC153" s="5"/>
      <c r="FD153" s="5"/>
      <c r="FE153" s="5"/>
      <c r="FF153" s="5"/>
      <c r="FG153" s="5"/>
      <c r="FH153" s="5"/>
      <c r="FI153" s="5"/>
      <c r="FJ153" s="5"/>
      <c r="FK153" s="5"/>
      <c r="FL153" s="5"/>
      <c r="FM153" s="5"/>
      <c r="FN153" s="5"/>
    </row>
    <row r="154" spans="21:170" x14ac:dyDescent="0.2">
      <c r="U154" s="5"/>
      <c r="V154" s="5"/>
      <c r="W154" s="5"/>
      <c r="AK154" s="5"/>
      <c r="AL154" s="5"/>
      <c r="AM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  <c r="EQ154" s="5"/>
      <c r="ER154" s="5"/>
      <c r="ES154" s="5"/>
      <c r="ET154" s="5"/>
      <c r="EU154" s="5"/>
      <c r="EV154" s="5"/>
      <c r="EW154" s="5"/>
      <c r="EX154" s="5"/>
      <c r="EY154" s="5"/>
      <c r="EZ154" s="5"/>
      <c r="FA154" s="5"/>
      <c r="FB154" s="5"/>
      <c r="FC154" s="5"/>
      <c r="FD154" s="5"/>
      <c r="FE154" s="5"/>
      <c r="FF154" s="5"/>
      <c r="FG154" s="5"/>
      <c r="FH154" s="5"/>
      <c r="FI154" s="5"/>
      <c r="FJ154" s="5"/>
      <c r="FK154" s="5"/>
      <c r="FL154" s="5"/>
      <c r="FM154" s="5"/>
      <c r="FN154" s="5"/>
    </row>
    <row r="155" spans="21:170" x14ac:dyDescent="0.2">
      <c r="U155" s="5"/>
      <c r="V155" s="5"/>
      <c r="W155" s="5"/>
      <c r="AK155" s="5"/>
      <c r="AL155" s="5"/>
      <c r="AM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  <c r="EQ155" s="5"/>
      <c r="ER155" s="5"/>
      <c r="ES155" s="5"/>
      <c r="ET155" s="5"/>
      <c r="EU155" s="5"/>
      <c r="EV155" s="5"/>
      <c r="EW155" s="5"/>
      <c r="EX155" s="5"/>
      <c r="EY155" s="5"/>
      <c r="EZ155" s="5"/>
      <c r="FA155" s="5"/>
      <c r="FB155" s="5"/>
      <c r="FC155" s="5"/>
      <c r="FD155" s="5"/>
      <c r="FE155" s="5"/>
      <c r="FF155" s="5"/>
      <c r="FG155" s="5"/>
      <c r="FH155" s="5"/>
      <c r="FI155" s="5"/>
      <c r="FJ155" s="5"/>
      <c r="FK155" s="5"/>
      <c r="FL155" s="5"/>
      <c r="FM155" s="5"/>
      <c r="FN155" s="5"/>
    </row>
    <row r="156" spans="21:170" x14ac:dyDescent="0.2">
      <c r="U156" s="5"/>
      <c r="V156" s="5"/>
      <c r="W156" s="5"/>
      <c r="AK156" s="5"/>
      <c r="AL156" s="5"/>
      <c r="AM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  <c r="EM156" s="5"/>
      <c r="EN156" s="5"/>
      <c r="EO156" s="5"/>
      <c r="EP156" s="5"/>
      <c r="EQ156" s="5"/>
      <c r="ER156" s="5"/>
      <c r="ES156" s="5"/>
      <c r="ET156" s="5"/>
      <c r="EU156" s="5"/>
      <c r="EV156" s="5"/>
      <c r="EW156" s="5"/>
      <c r="EX156" s="5"/>
      <c r="EY156" s="5"/>
      <c r="EZ156" s="5"/>
      <c r="FA156" s="5"/>
      <c r="FB156" s="5"/>
      <c r="FC156" s="5"/>
      <c r="FD156" s="5"/>
      <c r="FE156" s="5"/>
      <c r="FF156" s="5"/>
      <c r="FG156" s="5"/>
      <c r="FH156" s="5"/>
      <c r="FI156" s="5"/>
      <c r="FJ156" s="5"/>
      <c r="FK156" s="5"/>
      <c r="FL156" s="5"/>
      <c r="FM156" s="5"/>
      <c r="FN156" s="5"/>
    </row>
    <row r="157" spans="21:170" x14ac:dyDescent="0.2">
      <c r="U157" s="5"/>
      <c r="V157" s="5"/>
      <c r="W157" s="5"/>
      <c r="AK157" s="5"/>
      <c r="AL157" s="5"/>
      <c r="AM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  <c r="ET157" s="5"/>
      <c r="EU157" s="5"/>
      <c r="EV157" s="5"/>
      <c r="EW157" s="5"/>
      <c r="EX157" s="5"/>
      <c r="EY157" s="5"/>
      <c r="EZ157" s="5"/>
      <c r="FA157" s="5"/>
      <c r="FB157" s="5"/>
      <c r="FC157" s="5"/>
      <c r="FD157" s="5"/>
      <c r="FE157" s="5"/>
      <c r="FF157" s="5"/>
      <c r="FG157" s="5"/>
      <c r="FH157" s="5"/>
      <c r="FI157" s="5"/>
      <c r="FJ157" s="5"/>
      <c r="FK157" s="5"/>
      <c r="FL157" s="5"/>
      <c r="FM157" s="5"/>
      <c r="FN157" s="5"/>
    </row>
    <row r="158" spans="21:170" x14ac:dyDescent="0.2">
      <c r="U158" s="5"/>
      <c r="V158" s="5"/>
      <c r="W158" s="5"/>
      <c r="AK158" s="5"/>
      <c r="AL158" s="5"/>
      <c r="AM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  <c r="EM158" s="5"/>
      <c r="EN158" s="5"/>
      <c r="EO158" s="5"/>
      <c r="EP158" s="5"/>
      <c r="EQ158" s="5"/>
      <c r="ER158" s="5"/>
      <c r="ES158" s="5"/>
      <c r="ET158" s="5"/>
      <c r="EU158" s="5"/>
      <c r="EV158" s="5"/>
      <c r="EW158" s="5"/>
      <c r="EX158" s="5"/>
      <c r="EY158" s="5"/>
      <c r="EZ158" s="5"/>
      <c r="FA158" s="5"/>
      <c r="FB158" s="5"/>
      <c r="FC158" s="5"/>
      <c r="FD158" s="5"/>
      <c r="FE158" s="5"/>
      <c r="FF158" s="5"/>
      <c r="FG158" s="5"/>
      <c r="FH158" s="5"/>
      <c r="FI158" s="5"/>
      <c r="FJ158" s="5"/>
      <c r="FK158" s="5"/>
      <c r="FL158" s="5"/>
      <c r="FM158" s="5"/>
      <c r="FN158" s="5"/>
    </row>
    <row r="159" spans="21:170" x14ac:dyDescent="0.2">
      <c r="U159" s="5"/>
      <c r="V159" s="5"/>
      <c r="W159" s="5"/>
      <c r="AK159" s="5"/>
      <c r="AL159" s="5"/>
      <c r="AM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  <c r="EM159" s="5"/>
      <c r="EN159" s="5"/>
      <c r="EO159" s="5"/>
      <c r="EP159" s="5"/>
      <c r="EQ159" s="5"/>
      <c r="ER159" s="5"/>
      <c r="ES159" s="5"/>
      <c r="ET159" s="5"/>
      <c r="EU159" s="5"/>
      <c r="EV159" s="5"/>
      <c r="EW159" s="5"/>
      <c r="EX159" s="5"/>
      <c r="EY159" s="5"/>
      <c r="EZ159" s="5"/>
      <c r="FA159" s="5"/>
      <c r="FB159" s="5"/>
      <c r="FC159" s="5"/>
      <c r="FD159" s="5"/>
      <c r="FE159" s="5"/>
      <c r="FF159" s="5"/>
      <c r="FG159" s="5"/>
      <c r="FH159" s="5"/>
      <c r="FI159" s="5"/>
      <c r="FJ159" s="5"/>
      <c r="FK159" s="5"/>
      <c r="FL159" s="5"/>
      <c r="FM159" s="5"/>
      <c r="FN159" s="5"/>
    </row>
    <row r="160" spans="21:170" x14ac:dyDescent="0.2">
      <c r="U160" s="5"/>
      <c r="V160" s="5"/>
      <c r="W160" s="5"/>
      <c r="AK160" s="5"/>
      <c r="AL160" s="5"/>
      <c r="AM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  <c r="EJ160" s="5"/>
      <c r="EK160" s="5"/>
      <c r="EL160" s="5"/>
      <c r="EM160" s="5"/>
      <c r="EN160" s="5"/>
      <c r="EO160" s="5"/>
      <c r="EP160" s="5"/>
      <c r="EQ160" s="5"/>
      <c r="ER160" s="5"/>
      <c r="ES160" s="5"/>
      <c r="ET160" s="5"/>
      <c r="EU160" s="5"/>
      <c r="EV160" s="5"/>
      <c r="EW160" s="5"/>
      <c r="EX160" s="5"/>
      <c r="EY160" s="5"/>
      <c r="EZ160" s="5"/>
      <c r="FA160" s="5"/>
      <c r="FB160" s="5"/>
      <c r="FC160" s="5"/>
      <c r="FD160" s="5"/>
      <c r="FE160" s="5"/>
      <c r="FF160" s="5"/>
      <c r="FG160" s="5"/>
      <c r="FH160" s="5"/>
      <c r="FI160" s="5"/>
      <c r="FJ160" s="5"/>
      <c r="FK160" s="5"/>
      <c r="FL160" s="5"/>
      <c r="FM160" s="5"/>
      <c r="FN160" s="5"/>
    </row>
    <row r="161" spans="21:170" x14ac:dyDescent="0.2">
      <c r="U161" s="5"/>
      <c r="V161" s="5"/>
      <c r="W161" s="5"/>
      <c r="AK161" s="5"/>
      <c r="AL161" s="5"/>
      <c r="AM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  <c r="EJ161" s="5"/>
      <c r="EK161" s="5"/>
      <c r="EL161" s="5"/>
      <c r="EM161" s="5"/>
      <c r="EN161" s="5"/>
      <c r="EO161" s="5"/>
      <c r="EP161" s="5"/>
      <c r="EQ161" s="5"/>
      <c r="ER161" s="5"/>
      <c r="ES161" s="5"/>
      <c r="ET161" s="5"/>
      <c r="EU161" s="5"/>
      <c r="EV161" s="5"/>
      <c r="EW161" s="5"/>
      <c r="EX161" s="5"/>
      <c r="EY161" s="5"/>
      <c r="EZ161" s="5"/>
      <c r="FA161" s="5"/>
      <c r="FB161" s="5"/>
      <c r="FC161" s="5"/>
      <c r="FD161" s="5"/>
      <c r="FE161" s="5"/>
      <c r="FF161" s="5"/>
      <c r="FG161" s="5"/>
      <c r="FH161" s="5"/>
      <c r="FI161" s="5"/>
      <c r="FJ161" s="5"/>
      <c r="FK161" s="5"/>
      <c r="FL161" s="5"/>
      <c r="FM161" s="5"/>
      <c r="FN161" s="5"/>
    </row>
    <row r="162" spans="21:170" x14ac:dyDescent="0.2">
      <c r="U162" s="5"/>
      <c r="V162" s="5"/>
      <c r="W162" s="5"/>
      <c r="AK162" s="5"/>
      <c r="AL162" s="5"/>
      <c r="AM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  <c r="EJ162" s="5"/>
      <c r="EK162" s="5"/>
      <c r="EL162" s="5"/>
      <c r="EM162" s="5"/>
      <c r="EN162" s="5"/>
      <c r="EO162" s="5"/>
      <c r="EP162" s="5"/>
      <c r="EQ162" s="5"/>
      <c r="ER162" s="5"/>
      <c r="ES162" s="5"/>
      <c r="ET162" s="5"/>
      <c r="EU162" s="5"/>
      <c r="EV162" s="5"/>
      <c r="EW162" s="5"/>
      <c r="EX162" s="5"/>
      <c r="EY162" s="5"/>
      <c r="EZ162" s="5"/>
      <c r="FA162" s="5"/>
      <c r="FB162" s="5"/>
      <c r="FC162" s="5"/>
      <c r="FD162" s="5"/>
      <c r="FE162" s="5"/>
      <c r="FF162" s="5"/>
      <c r="FG162" s="5"/>
      <c r="FH162" s="5"/>
      <c r="FI162" s="5"/>
      <c r="FJ162" s="5"/>
      <c r="FK162" s="5"/>
      <c r="FL162" s="5"/>
      <c r="FM162" s="5"/>
      <c r="FN162" s="5"/>
    </row>
    <row r="163" spans="21:170" x14ac:dyDescent="0.2">
      <c r="U163" s="5"/>
      <c r="V163" s="5"/>
      <c r="W163" s="5"/>
      <c r="AK163" s="5"/>
      <c r="AL163" s="5"/>
      <c r="AM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  <c r="EJ163" s="5"/>
      <c r="EK163" s="5"/>
      <c r="EL163" s="5"/>
      <c r="EM163" s="5"/>
      <c r="EN163" s="5"/>
      <c r="EO163" s="5"/>
      <c r="EP163" s="5"/>
      <c r="EQ163" s="5"/>
      <c r="ER163" s="5"/>
      <c r="ES163" s="5"/>
      <c r="ET163" s="5"/>
      <c r="EU163" s="5"/>
      <c r="EV163" s="5"/>
      <c r="EW163" s="5"/>
      <c r="EX163" s="5"/>
      <c r="EY163" s="5"/>
      <c r="EZ163" s="5"/>
      <c r="FA163" s="5"/>
      <c r="FB163" s="5"/>
      <c r="FC163" s="5"/>
      <c r="FD163" s="5"/>
      <c r="FE163" s="5"/>
      <c r="FF163" s="5"/>
      <c r="FG163" s="5"/>
      <c r="FH163" s="5"/>
      <c r="FI163" s="5"/>
      <c r="FJ163" s="5"/>
      <c r="FK163" s="5"/>
      <c r="FL163" s="5"/>
      <c r="FM163" s="5"/>
      <c r="FN163" s="5"/>
    </row>
    <row r="164" spans="21:170" x14ac:dyDescent="0.2">
      <c r="U164" s="5"/>
      <c r="V164" s="5"/>
      <c r="W164" s="5"/>
      <c r="AK164" s="5"/>
      <c r="AL164" s="5"/>
      <c r="AM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  <c r="EJ164" s="5"/>
      <c r="EK164" s="5"/>
      <c r="EL164" s="5"/>
      <c r="EM164" s="5"/>
      <c r="EN164" s="5"/>
      <c r="EO164" s="5"/>
      <c r="EP164" s="5"/>
      <c r="EQ164" s="5"/>
      <c r="ER164" s="5"/>
      <c r="ES164" s="5"/>
      <c r="ET164" s="5"/>
      <c r="EU164" s="5"/>
      <c r="EV164" s="5"/>
      <c r="EW164" s="5"/>
      <c r="EX164" s="5"/>
      <c r="EY164" s="5"/>
      <c r="EZ164" s="5"/>
      <c r="FA164" s="5"/>
      <c r="FB164" s="5"/>
      <c r="FC164" s="5"/>
      <c r="FD164" s="5"/>
      <c r="FE164" s="5"/>
      <c r="FF164" s="5"/>
      <c r="FG164" s="5"/>
      <c r="FH164" s="5"/>
      <c r="FI164" s="5"/>
      <c r="FJ164" s="5"/>
      <c r="FK164" s="5"/>
      <c r="FL164" s="5"/>
      <c r="FM164" s="5"/>
      <c r="FN164" s="5"/>
    </row>
    <row r="165" spans="21:170" x14ac:dyDescent="0.2">
      <c r="U165" s="5"/>
      <c r="V165" s="5"/>
      <c r="W165" s="5"/>
      <c r="AK165" s="5"/>
      <c r="AL165" s="5"/>
      <c r="AM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  <c r="EM165" s="5"/>
      <c r="EN165" s="5"/>
      <c r="EO165" s="5"/>
      <c r="EP165" s="5"/>
      <c r="EQ165" s="5"/>
      <c r="ER165" s="5"/>
      <c r="ES165" s="5"/>
      <c r="ET165" s="5"/>
      <c r="EU165" s="5"/>
      <c r="EV165" s="5"/>
      <c r="EW165" s="5"/>
      <c r="EX165" s="5"/>
      <c r="EY165" s="5"/>
      <c r="EZ165" s="5"/>
      <c r="FA165" s="5"/>
      <c r="FB165" s="5"/>
      <c r="FC165" s="5"/>
      <c r="FD165" s="5"/>
      <c r="FE165" s="5"/>
      <c r="FF165" s="5"/>
      <c r="FG165" s="5"/>
      <c r="FH165" s="5"/>
      <c r="FI165" s="5"/>
      <c r="FJ165" s="5"/>
      <c r="FK165" s="5"/>
      <c r="FL165" s="5"/>
      <c r="FM165" s="5"/>
      <c r="FN165" s="5"/>
    </row>
    <row r="166" spans="21:170" x14ac:dyDescent="0.2">
      <c r="U166" s="5"/>
      <c r="V166" s="5"/>
      <c r="W166" s="5"/>
      <c r="AK166" s="5"/>
      <c r="AL166" s="5"/>
      <c r="AM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  <c r="EJ166" s="5"/>
      <c r="EK166" s="5"/>
      <c r="EL166" s="5"/>
      <c r="EM166" s="5"/>
      <c r="EN166" s="5"/>
      <c r="EO166" s="5"/>
      <c r="EP166" s="5"/>
      <c r="EQ166" s="5"/>
      <c r="ER166" s="5"/>
      <c r="ES166" s="5"/>
      <c r="ET166" s="5"/>
      <c r="EU166" s="5"/>
      <c r="EV166" s="5"/>
      <c r="EW166" s="5"/>
      <c r="EX166" s="5"/>
      <c r="EY166" s="5"/>
      <c r="EZ166" s="5"/>
      <c r="FA166" s="5"/>
      <c r="FB166" s="5"/>
      <c r="FC166" s="5"/>
      <c r="FD166" s="5"/>
      <c r="FE166" s="5"/>
      <c r="FF166" s="5"/>
      <c r="FG166" s="5"/>
      <c r="FH166" s="5"/>
      <c r="FI166" s="5"/>
      <c r="FJ166" s="5"/>
      <c r="FK166" s="5"/>
      <c r="FL166" s="5"/>
      <c r="FM166" s="5"/>
      <c r="FN166" s="5"/>
    </row>
    <row r="167" spans="21:170" x14ac:dyDescent="0.2">
      <c r="U167" s="5"/>
      <c r="V167" s="5"/>
      <c r="W167" s="5"/>
      <c r="AK167" s="5"/>
      <c r="AL167" s="5"/>
      <c r="AM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  <c r="EJ167" s="5"/>
      <c r="EK167" s="5"/>
      <c r="EL167" s="5"/>
      <c r="EM167" s="5"/>
      <c r="EN167" s="5"/>
      <c r="EO167" s="5"/>
      <c r="EP167" s="5"/>
      <c r="EQ167" s="5"/>
      <c r="ER167" s="5"/>
      <c r="ES167" s="5"/>
      <c r="ET167" s="5"/>
      <c r="EU167" s="5"/>
      <c r="EV167" s="5"/>
      <c r="EW167" s="5"/>
      <c r="EX167" s="5"/>
      <c r="EY167" s="5"/>
      <c r="EZ167" s="5"/>
      <c r="FA167" s="5"/>
      <c r="FB167" s="5"/>
      <c r="FC167" s="5"/>
      <c r="FD167" s="5"/>
      <c r="FE167" s="5"/>
      <c r="FF167" s="5"/>
      <c r="FG167" s="5"/>
      <c r="FH167" s="5"/>
      <c r="FI167" s="5"/>
      <c r="FJ167" s="5"/>
      <c r="FK167" s="5"/>
      <c r="FL167" s="5"/>
      <c r="FM167" s="5"/>
      <c r="FN167" s="5"/>
    </row>
    <row r="168" spans="21:170" x14ac:dyDescent="0.2">
      <c r="U168" s="5"/>
      <c r="V168" s="5"/>
      <c r="W168" s="5"/>
      <c r="AK168" s="5"/>
      <c r="AL168" s="5"/>
      <c r="AM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  <c r="EJ168" s="5"/>
      <c r="EK168" s="5"/>
      <c r="EL168" s="5"/>
      <c r="EM168" s="5"/>
      <c r="EN168" s="5"/>
      <c r="EO168" s="5"/>
      <c r="EP168" s="5"/>
      <c r="EQ168" s="5"/>
      <c r="ER168" s="5"/>
      <c r="ES168" s="5"/>
      <c r="ET168" s="5"/>
      <c r="EU168" s="5"/>
      <c r="EV168" s="5"/>
      <c r="EW168" s="5"/>
      <c r="EX168" s="5"/>
      <c r="EY168" s="5"/>
      <c r="EZ168" s="5"/>
      <c r="FA168" s="5"/>
      <c r="FB168" s="5"/>
      <c r="FC168" s="5"/>
      <c r="FD168" s="5"/>
      <c r="FE168" s="5"/>
      <c r="FF168" s="5"/>
      <c r="FG168" s="5"/>
      <c r="FH168" s="5"/>
      <c r="FI168" s="5"/>
      <c r="FJ168" s="5"/>
      <c r="FK168" s="5"/>
      <c r="FL168" s="5"/>
      <c r="FM168" s="5"/>
      <c r="FN168" s="5"/>
    </row>
    <row r="169" spans="21:170" x14ac:dyDescent="0.2">
      <c r="U169" s="5"/>
      <c r="V169" s="5"/>
      <c r="W169" s="5"/>
      <c r="AK169" s="5"/>
      <c r="AL169" s="5"/>
      <c r="AM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  <c r="EJ169" s="5"/>
      <c r="EK169" s="5"/>
      <c r="EL169" s="5"/>
      <c r="EM169" s="5"/>
      <c r="EN169" s="5"/>
      <c r="EO169" s="5"/>
      <c r="EP169" s="5"/>
      <c r="EQ169" s="5"/>
      <c r="ER169" s="5"/>
      <c r="ES169" s="5"/>
      <c r="ET169" s="5"/>
      <c r="EU169" s="5"/>
      <c r="EV169" s="5"/>
      <c r="EW169" s="5"/>
      <c r="EX169" s="5"/>
      <c r="EY169" s="5"/>
      <c r="EZ169" s="5"/>
      <c r="FA169" s="5"/>
      <c r="FB169" s="5"/>
      <c r="FC169" s="5"/>
      <c r="FD169" s="5"/>
      <c r="FE169" s="5"/>
      <c r="FF169" s="5"/>
      <c r="FG169" s="5"/>
      <c r="FH169" s="5"/>
      <c r="FI169" s="5"/>
      <c r="FJ169" s="5"/>
      <c r="FK169" s="5"/>
      <c r="FL169" s="5"/>
      <c r="FM169" s="5"/>
      <c r="FN169" s="5"/>
    </row>
    <row r="170" spans="21:170" x14ac:dyDescent="0.2">
      <c r="U170" s="5"/>
      <c r="V170" s="5"/>
      <c r="W170" s="5"/>
      <c r="AK170" s="5"/>
      <c r="AL170" s="5"/>
      <c r="AM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  <c r="EJ170" s="5"/>
      <c r="EK170" s="5"/>
      <c r="EL170" s="5"/>
      <c r="EM170" s="5"/>
      <c r="EN170" s="5"/>
      <c r="EO170" s="5"/>
      <c r="EP170" s="5"/>
      <c r="EQ170" s="5"/>
      <c r="ER170" s="5"/>
      <c r="ES170" s="5"/>
      <c r="ET170" s="5"/>
      <c r="EU170" s="5"/>
      <c r="EV170" s="5"/>
      <c r="EW170" s="5"/>
      <c r="EX170" s="5"/>
      <c r="EY170" s="5"/>
      <c r="EZ170" s="5"/>
      <c r="FA170" s="5"/>
      <c r="FB170" s="5"/>
      <c r="FC170" s="5"/>
      <c r="FD170" s="5"/>
      <c r="FE170" s="5"/>
      <c r="FF170" s="5"/>
      <c r="FG170" s="5"/>
      <c r="FH170" s="5"/>
      <c r="FI170" s="5"/>
      <c r="FJ170" s="5"/>
      <c r="FK170" s="5"/>
      <c r="FL170" s="5"/>
      <c r="FM170" s="5"/>
      <c r="FN170" s="5"/>
    </row>
    <row r="171" spans="21:170" x14ac:dyDescent="0.2">
      <c r="U171" s="5"/>
      <c r="V171" s="5"/>
      <c r="W171" s="5"/>
      <c r="AK171" s="5"/>
      <c r="AL171" s="5"/>
      <c r="AM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  <c r="EJ171" s="5"/>
      <c r="EK171" s="5"/>
      <c r="EL171" s="5"/>
      <c r="EM171" s="5"/>
      <c r="EN171" s="5"/>
      <c r="EO171" s="5"/>
      <c r="EP171" s="5"/>
      <c r="EQ171" s="5"/>
      <c r="ER171" s="5"/>
      <c r="ES171" s="5"/>
      <c r="ET171" s="5"/>
      <c r="EU171" s="5"/>
      <c r="EV171" s="5"/>
      <c r="EW171" s="5"/>
      <c r="EX171" s="5"/>
      <c r="EY171" s="5"/>
      <c r="EZ171" s="5"/>
      <c r="FA171" s="5"/>
      <c r="FB171" s="5"/>
      <c r="FC171" s="5"/>
      <c r="FD171" s="5"/>
      <c r="FE171" s="5"/>
      <c r="FF171" s="5"/>
      <c r="FG171" s="5"/>
      <c r="FH171" s="5"/>
      <c r="FI171" s="5"/>
      <c r="FJ171" s="5"/>
      <c r="FK171" s="5"/>
      <c r="FL171" s="5"/>
      <c r="FM171" s="5"/>
      <c r="FN171" s="5"/>
    </row>
    <row r="172" spans="21:170" x14ac:dyDescent="0.2">
      <c r="U172" s="5"/>
      <c r="V172" s="5"/>
      <c r="W172" s="5"/>
      <c r="AK172" s="5"/>
      <c r="AL172" s="5"/>
      <c r="AM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  <c r="EJ172" s="5"/>
      <c r="EK172" s="5"/>
      <c r="EL172" s="5"/>
      <c r="EM172" s="5"/>
      <c r="EN172" s="5"/>
      <c r="EO172" s="5"/>
      <c r="EP172" s="5"/>
      <c r="EQ172" s="5"/>
      <c r="ER172" s="5"/>
      <c r="ES172" s="5"/>
      <c r="ET172" s="5"/>
      <c r="EU172" s="5"/>
      <c r="EV172" s="5"/>
      <c r="EW172" s="5"/>
      <c r="EX172" s="5"/>
      <c r="EY172" s="5"/>
      <c r="EZ172" s="5"/>
      <c r="FA172" s="5"/>
      <c r="FB172" s="5"/>
      <c r="FC172" s="5"/>
      <c r="FD172" s="5"/>
      <c r="FE172" s="5"/>
      <c r="FF172" s="5"/>
      <c r="FG172" s="5"/>
      <c r="FH172" s="5"/>
      <c r="FI172" s="5"/>
      <c r="FJ172" s="5"/>
      <c r="FK172" s="5"/>
      <c r="FL172" s="5"/>
      <c r="FM172" s="5"/>
      <c r="FN172" s="5"/>
    </row>
    <row r="173" spans="21:170" x14ac:dyDescent="0.2">
      <c r="U173" s="5"/>
      <c r="V173" s="5"/>
      <c r="W173" s="5"/>
      <c r="AK173" s="5"/>
      <c r="AL173" s="5"/>
      <c r="AM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  <c r="EJ173" s="5"/>
      <c r="EK173" s="5"/>
      <c r="EL173" s="5"/>
      <c r="EM173" s="5"/>
      <c r="EN173" s="5"/>
      <c r="EO173" s="5"/>
      <c r="EP173" s="5"/>
      <c r="EQ173" s="5"/>
      <c r="ER173" s="5"/>
      <c r="ES173" s="5"/>
      <c r="ET173" s="5"/>
      <c r="EU173" s="5"/>
      <c r="EV173" s="5"/>
      <c r="EW173" s="5"/>
      <c r="EX173" s="5"/>
      <c r="EY173" s="5"/>
      <c r="EZ173" s="5"/>
      <c r="FA173" s="5"/>
      <c r="FB173" s="5"/>
      <c r="FC173" s="5"/>
      <c r="FD173" s="5"/>
      <c r="FE173" s="5"/>
      <c r="FF173" s="5"/>
      <c r="FG173" s="5"/>
      <c r="FH173" s="5"/>
      <c r="FI173" s="5"/>
      <c r="FJ173" s="5"/>
      <c r="FK173" s="5"/>
      <c r="FL173" s="5"/>
      <c r="FM173" s="5"/>
      <c r="FN173" s="5"/>
    </row>
    <row r="174" spans="21:170" x14ac:dyDescent="0.2">
      <c r="U174" s="5"/>
      <c r="V174" s="5"/>
      <c r="W174" s="5"/>
      <c r="AK174" s="5"/>
      <c r="AL174" s="5"/>
      <c r="AM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  <c r="EJ174" s="5"/>
      <c r="EK174" s="5"/>
      <c r="EL174" s="5"/>
      <c r="EM174" s="5"/>
      <c r="EN174" s="5"/>
      <c r="EO174" s="5"/>
      <c r="EP174" s="5"/>
      <c r="EQ174" s="5"/>
      <c r="ER174" s="5"/>
      <c r="ES174" s="5"/>
      <c r="ET174" s="5"/>
      <c r="EU174" s="5"/>
      <c r="EV174" s="5"/>
      <c r="EW174" s="5"/>
      <c r="EX174" s="5"/>
      <c r="EY174" s="5"/>
      <c r="EZ174" s="5"/>
      <c r="FA174" s="5"/>
      <c r="FB174" s="5"/>
      <c r="FC174" s="5"/>
      <c r="FD174" s="5"/>
      <c r="FE174" s="5"/>
      <c r="FF174" s="5"/>
      <c r="FG174" s="5"/>
      <c r="FH174" s="5"/>
      <c r="FI174" s="5"/>
      <c r="FJ174" s="5"/>
      <c r="FK174" s="5"/>
      <c r="FL174" s="5"/>
      <c r="FM174" s="5"/>
      <c r="FN174" s="5"/>
    </row>
    <row r="175" spans="21:170" x14ac:dyDescent="0.2">
      <c r="U175" s="5"/>
      <c r="V175" s="5"/>
      <c r="W175" s="5"/>
      <c r="AK175" s="5"/>
      <c r="AL175" s="5"/>
      <c r="AM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  <c r="EJ175" s="5"/>
      <c r="EK175" s="5"/>
      <c r="EL175" s="5"/>
      <c r="EM175" s="5"/>
      <c r="EN175" s="5"/>
      <c r="EO175" s="5"/>
      <c r="EP175" s="5"/>
      <c r="EQ175" s="5"/>
      <c r="ER175" s="5"/>
      <c r="ES175" s="5"/>
      <c r="ET175" s="5"/>
      <c r="EU175" s="5"/>
      <c r="EV175" s="5"/>
      <c r="EW175" s="5"/>
      <c r="EX175" s="5"/>
      <c r="EY175" s="5"/>
      <c r="EZ175" s="5"/>
      <c r="FA175" s="5"/>
      <c r="FB175" s="5"/>
      <c r="FC175" s="5"/>
      <c r="FD175" s="5"/>
      <c r="FE175" s="5"/>
      <c r="FF175" s="5"/>
      <c r="FG175" s="5"/>
      <c r="FH175" s="5"/>
      <c r="FI175" s="5"/>
      <c r="FJ175" s="5"/>
      <c r="FK175" s="5"/>
      <c r="FL175" s="5"/>
      <c r="FM175" s="5"/>
      <c r="FN175" s="5"/>
    </row>
    <row r="176" spans="21:170" x14ac:dyDescent="0.2">
      <c r="U176" s="5"/>
      <c r="V176" s="5"/>
      <c r="W176" s="5"/>
      <c r="AK176" s="5"/>
      <c r="AL176" s="5"/>
      <c r="AM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  <c r="EJ176" s="5"/>
      <c r="EK176" s="5"/>
      <c r="EL176" s="5"/>
      <c r="EM176" s="5"/>
      <c r="EN176" s="5"/>
      <c r="EO176" s="5"/>
      <c r="EP176" s="5"/>
      <c r="EQ176" s="5"/>
      <c r="ER176" s="5"/>
      <c r="ES176" s="5"/>
      <c r="ET176" s="5"/>
      <c r="EU176" s="5"/>
      <c r="EV176" s="5"/>
      <c r="EW176" s="5"/>
      <c r="EX176" s="5"/>
      <c r="EY176" s="5"/>
      <c r="EZ176" s="5"/>
      <c r="FA176" s="5"/>
      <c r="FB176" s="5"/>
      <c r="FC176" s="5"/>
      <c r="FD176" s="5"/>
      <c r="FE176" s="5"/>
      <c r="FF176" s="5"/>
      <c r="FG176" s="5"/>
      <c r="FH176" s="5"/>
      <c r="FI176" s="5"/>
      <c r="FJ176" s="5"/>
      <c r="FK176" s="5"/>
      <c r="FL176" s="5"/>
      <c r="FM176" s="5"/>
      <c r="FN176" s="5"/>
    </row>
    <row r="177" spans="21:170" x14ac:dyDescent="0.2">
      <c r="U177" s="5"/>
      <c r="V177" s="5"/>
      <c r="W177" s="5"/>
      <c r="AK177" s="5"/>
      <c r="AL177" s="5"/>
      <c r="AM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  <c r="EJ177" s="5"/>
      <c r="EK177" s="5"/>
      <c r="EL177" s="5"/>
      <c r="EM177" s="5"/>
      <c r="EN177" s="5"/>
      <c r="EO177" s="5"/>
      <c r="EP177" s="5"/>
      <c r="EQ177" s="5"/>
      <c r="ER177" s="5"/>
      <c r="ES177" s="5"/>
      <c r="ET177" s="5"/>
      <c r="EU177" s="5"/>
      <c r="EV177" s="5"/>
      <c r="EW177" s="5"/>
      <c r="EX177" s="5"/>
      <c r="EY177" s="5"/>
      <c r="EZ177" s="5"/>
      <c r="FA177" s="5"/>
      <c r="FB177" s="5"/>
      <c r="FC177" s="5"/>
      <c r="FD177" s="5"/>
      <c r="FE177" s="5"/>
      <c r="FF177" s="5"/>
      <c r="FG177" s="5"/>
      <c r="FH177" s="5"/>
      <c r="FI177" s="5"/>
      <c r="FJ177" s="5"/>
      <c r="FK177" s="5"/>
      <c r="FL177" s="5"/>
      <c r="FM177" s="5"/>
      <c r="FN177" s="5"/>
    </row>
    <row r="178" spans="21:170" x14ac:dyDescent="0.2">
      <c r="U178" s="5"/>
      <c r="V178" s="5"/>
      <c r="W178" s="5"/>
      <c r="AK178" s="5"/>
      <c r="AL178" s="5"/>
      <c r="AM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  <c r="EJ178" s="5"/>
      <c r="EK178" s="5"/>
      <c r="EL178" s="5"/>
      <c r="EM178" s="5"/>
      <c r="EN178" s="5"/>
      <c r="EO178" s="5"/>
      <c r="EP178" s="5"/>
      <c r="EQ178" s="5"/>
      <c r="ER178" s="5"/>
      <c r="ES178" s="5"/>
      <c r="ET178" s="5"/>
      <c r="EU178" s="5"/>
      <c r="EV178" s="5"/>
      <c r="EW178" s="5"/>
      <c r="EX178" s="5"/>
      <c r="EY178" s="5"/>
      <c r="EZ178" s="5"/>
      <c r="FA178" s="5"/>
      <c r="FB178" s="5"/>
      <c r="FC178" s="5"/>
      <c r="FD178" s="5"/>
      <c r="FE178" s="5"/>
      <c r="FF178" s="5"/>
      <c r="FG178" s="5"/>
      <c r="FH178" s="5"/>
      <c r="FI178" s="5"/>
      <c r="FJ178" s="5"/>
      <c r="FK178" s="5"/>
      <c r="FL178" s="5"/>
      <c r="FM178" s="5"/>
      <c r="FN178" s="5"/>
    </row>
    <row r="179" spans="21:170" x14ac:dyDescent="0.2">
      <c r="U179" s="5"/>
      <c r="V179" s="5"/>
      <c r="W179" s="5"/>
      <c r="AK179" s="5"/>
      <c r="AL179" s="5"/>
      <c r="AM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  <c r="EJ179" s="5"/>
      <c r="EK179" s="5"/>
      <c r="EL179" s="5"/>
      <c r="EM179" s="5"/>
      <c r="EN179" s="5"/>
      <c r="EO179" s="5"/>
      <c r="EP179" s="5"/>
      <c r="EQ179" s="5"/>
      <c r="ER179" s="5"/>
      <c r="ES179" s="5"/>
      <c r="ET179" s="5"/>
      <c r="EU179" s="5"/>
      <c r="EV179" s="5"/>
      <c r="EW179" s="5"/>
      <c r="EX179" s="5"/>
      <c r="EY179" s="5"/>
      <c r="EZ179" s="5"/>
      <c r="FA179" s="5"/>
      <c r="FB179" s="5"/>
      <c r="FC179" s="5"/>
      <c r="FD179" s="5"/>
      <c r="FE179" s="5"/>
      <c r="FF179" s="5"/>
      <c r="FG179" s="5"/>
      <c r="FH179" s="5"/>
      <c r="FI179" s="5"/>
      <c r="FJ179" s="5"/>
      <c r="FK179" s="5"/>
      <c r="FL179" s="5"/>
      <c r="FM179" s="5"/>
      <c r="FN179" s="5"/>
    </row>
    <row r="180" spans="21:170" x14ac:dyDescent="0.2">
      <c r="U180" s="5"/>
      <c r="V180" s="5"/>
      <c r="W180" s="5"/>
      <c r="AK180" s="5"/>
      <c r="AL180" s="5"/>
      <c r="AM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  <c r="EJ180" s="5"/>
      <c r="EK180" s="5"/>
      <c r="EL180" s="5"/>
      <c r="EM180" s="5"/>
      <c r="EN180" s="5"/>
      <c r="EO180" s="5"/>
      <c r="EP180" s="5"/>
      <c r="EQ180" s="5"/>
      <c r="ER180" s="5"/>
      <c r="ES180" s="5"/>
      <c r="ET180" s="5"/>
      <c r="EU180" s="5"/>
      <c r="EV180" s="5"/>
      <c r="EW180" s="5"/>
      <c r="EX180" s="5"/>
      <c r="EY180" s="5"/>
      <c r="EZ180" s="5"/>
      <c r="FA180" s="5"/>
      <c r="FB180" s="5"/>
      <c r="FC180" s="5"/>
      <c r="FD180" s="5"/>
      <c r="FE180" s="5"/>
      <c r="FF180" s="5"/>
      <c r="FG180" s="5"/>
      <c r="FH180" s="5"/>
      <c r="FI180" s="5"/>
      <c r="FJ180" s="5"/>
      <c r="FK180" s="5"/>
      <c r="FL180" s="5"/>
      <c r="FM180" s="5"/>
      <c r="FN180" s="5"/>
    </row>
    <row r="181" spans="21:170" x14ac:dyDescent="0.2">
      <c r="U181" s="5"/>
      <c r="V181" s="5"/>
      <c r="W181" s="5"/>
      <c r="AK181" s="5"/>
      <c r="AL181" s="5"/>
      <c r="AM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  <c r="EJ181" s="5"/>
      <c r="EK181" s="5"/>
      <c r="EL181" s="5"/>
      <c r="EM181" s="5"/>
      <c r="EN181" s="5"/>
      <c r="EO181" s="5"/>
      <c r="EP181" s="5"/>
      <c r="EQ181" s="5"/>
      <c r="ER181" s="5"/>
      <c r="ES181" s="5"/>
      <c r="ET181" s="5"/>
      <c r="EU181" s="5"/>
      <c r="EV181" s="5"/>
      <c r="EW181" s="5"/>
      <c r="EX181" s="5"/>
      <c r="EY181" s="5"/>
      <c r="EZ181" s="5"/>
      <c r="FA181" s="5"/>
      <c r="FB181" s="5"/>
      <c r="FC181" s="5"/>
      <c r="FD181" s="5"/>
      <c r="FE181" s="5"/>
      <c r="FF181" s="5"/>
      <c r="FG181" s="5"/>
      <c r="FH181" s="5"/>
      <c r="FI181" s="5"/>
      <c r="FJ181" s="5"/>
      <c r="FK181" s="5"/>
      <c r="FL181" s="5"/>
      <c r="FM181" s="5"/>
      <c r="FN181" s="5"/>
    </row>
    <row r="182" spans="21:170" x14ac:dyDescent="0.2">
      <c r="U182" s="5"/>
      <c r="V182" s="5"/>
      <c r="W182" s="5"/>
      <c r="AK182" s="5"/>
      <c r="AL182" s="5"/>
      <c r="AM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  <c r="EJ182" s="5"/>
      <c r="EK182" s="5"/>
      <c r="EL182" s="5"/>
      <c r="EM182" s="5"/>
      <c r="EN182" s="5"/>
      <c r="EO182" s="5"/>
      <c r="EP182" s="5"/>
      <c r="EQ182" s="5"/>
      <c r="ER182" s="5"/>
      <c r="ES182" s="5"/>
      <c r="ET182" s="5"/>
      <c r="EU182" s="5"/>
      <c r="EV182" s="5"/>
      <c r="EW182" s="5"/>
      <c r="EX182" s="5"/>
      <c r="EY182" s="5"/>
      <c r="EZ182" s="5"/>
      <c r="FA182" s="5"/>
      <c r="FB182" s="5"/>
      <c r="FC182" s="5"/>
      <c r="FD182" s="5"/>
      <c r="FE182" s="5"/>
      <c r="FF182" s="5"/>
      <c r="FG182" s="5"/>
      <c r="FH182" s="5"/>
      <c r="FI182" s="5"/>
      <c r="FJ182" s="5"/>
      <c r="FK182" s="5"/>
      <c r="FL182" s="5"/>
      <c r="FM182" s="5"/>
      <c r="FN182" s="5"/>
    </row>
    <row r="183" spans="21:170" x14ac:dyDescent="0.2">
      <c r="U183" s="5"/>
      <c r="V183" s="5"/>
      <c r="W183" s="5"/>
      <c r="AK183" s="5"/>
      <c r="AL183" s="5"/>
      <c r="AM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  <c r="EJ183" s="5"/>
      <c r="EK183" s="5"/>
      <c r="EL183" s="5"/>
      <c r="EM183" s="5"/>
      <c r="EN183" s="5"/>
      <c r="EO183" s="5"/>
      <c r="EP183" s="5"/>
      <c r="EQ183" s="5"/>
      <c r="ER183" s="5"/>
      <c r="ES183" s="5"/>
      <c r="ET183" s="5"/>
      <c r="EU183" s="5"/>
      <c r="EV183" s="5"/>
      <c r="EW183" s="5"/>
      <c r="EX183" s="5"/>
      <c r="EY183" s="5"/>
      <c r="EZ183" s="5"/>
      <c r="FA183" s="5"/>
      <c r="FB183" s="5"/>
      <c r="FC183" s="5"/>
      <c r="FD183" s="5"/>
      <c r="FE183" s="5"/>
      <c r="FF183" s="5"/>
      <c r="FG183" s="5"/>
      <c r="FH183" s="5"/>
      <c r="FI183" s="5"/>
      <c r="FJ183" s="5"/>
      <c r="FK183" s="5"/>
      <c r="FL183" s="5"/>
      <c r="FM183" s="5"/>
      <c r="FN183" s="5"/>
    </row>
    <row r="184" spans="21:170" x14ac:dyDescent="0.2">
      <c r="U184" s="5"/>
      <c r="V184" s="5"/>
      <c r="W184" s="5"/>
      <c r="AK184" s="5"/>
      <c r="AL184" s="5"/>
      <c r="AM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  <c r="EJ184" s="5"/>
      <c r="EK184" s="5"/>
      <c r="EL184" s="5"/>
      <c r="EM184" s="5"/>
      <c r="EN184" s="5"/>
      <c r="EO184" s="5"/>
      <c r="EP184" s="5"/>
      <c r="EQ184" s="5"/>
      <c r="ER184" s="5"/>
      <c r="ES184" s="5"/>
      <c r="ET184" s="5"/>
      <c r="EU184" s="5"/>
      <c r="EV184" s="5"/>
      <c r="EW184" s="5"/>
      <c r="EX184" s="5"/>
      <c r="EY184" s="5"/>
      <c r="EZ184" s="5"/>
      <c r="FA184" s="5"/>
      <c r="FB184" s="5"/>
      <c r="FC184" s="5"/>
      <c r="FD184" s="5"/>
      <c r="FE184" s="5"/>
      <c r="FF184" s="5"/>
      <c r="FG184" s="5"/>
      <c r="FH184" s="5"/>
      <c r="FI184" s="5"/>
      <c r="FJ184" s="5"/>
      <c r="FK184" s="5"/>
      <c r="FL184" s="5"/>
      <c r="FM184" s="5"/>
      <c r="FN184" s="5"/>
    </row>
    <row r="185" spans="21:170" x14ac:dyDescent="0.2">
      <c r="U185" s="5"/>
      <c r="V185" s="5"/>
      <c r="W185" s="5"/>
      <c r="AK185" s="5"/>
      <c r="AL185" s="5"/>
      <c r="AM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  <c r="EJ185" s="5"/>
      <c r="EK185" s="5"/>
      <c r="EL185" s="5"/>
      <c r="EM185" s="5"/>
      <c r="EN185" s="5"/>
      <c r="EO185" s="5"/>
      <c r="EP185" s="5"/>
      <c r="EQ185" s="5"/>
      <c r="ER185" s="5"/>
      <c r="ES185" s="5"/>
      <c r="ET185" s="5"/>
      <c r="EU185" s="5"/>
      <c r="EV185" s="5"/>
      <c r="EW185" s="5"/>
      <c r="EX185" s="5"/>
      <c r="EY185" s="5"/>
      <c r="EZ185" s="5"/>
      <c r="FA185" s="5"/>
      <c r="FB185" s="5"/>
      <c r="FC185" s="5"/>
      <c r="FD185" s="5"/>
      <c r="FE185" s="5"/>
      <c r="FF185" s="5"/>
      <c r="FG185" s="5"/>
      <c r="FH185" s="5"/>
      <c r="FI185" s="5"/>
      <c r="FJ185" s="5"/>
      <c r="FK185" s="5"/>
      <c r="FL185" s="5"/>
      <c r="FM185" s="5"/>
      <c r="FN185" s="5"/>
    </row>
    <row r="186" spans="21:170" x14ac:dyDescent="0.2">
      <c r="U186" s="5"/>
      <c r="V186" s="5"/>
      <c r="W186" s="5"/>
      <c r="AK186" s="5"/>
      <c r="AL186" s="5"/>
      <c r="AM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  <c r="EJ186" s="5"/>
      <c r="EK186" s="5"/>
      <c r="EL186" s="5"/>
      <c r="EM186" s="5"/>
      <c r="EN186" s="5"/>
      <c r="EO186" s="5"/>
      <c r="EP186" s="5"/>
      <c r="EQ186" s="5"/>
      <c r="ER186" s="5"/>
      <c r="ES186" s="5"/>
      <c r="ET186" s="5"/>
      <c r="EU186" s="5"/>
      <c r="EV186" s="5"/>
      <c r="EW186" s="5"/>
      <c r="EX186" s="5"/>
      <c r="EY186" s="5"/>
      <c r="EZ186" s="5"/>
      <c r="FA186" s="5"/>
      <c r="FB186" s="5"/>
      <c r="FC186" s="5"/>
      <c r="FD186" s="5"/>
      <c r="FE186" s="5"/>
      <c r="FF186" s="5"/>
      <c r="FG186" s="5"/>
      <c r="FH186" s="5"/>
      <c r="FI186" s="5"/>
      <c r="FJ186" s="5"/>
      <c r="FK186" s="5"/>
      <c r="FL186" s="5"/>
      <c r="FM186" s="5"/>
      <c r="FN186" s="5"/>
    </row>
    <row r="187" spans="21:170" x14ac:dyDescent="0.2">
      <c r="U187" s="5"/>
      <c r="V187" s="5"/>
      <c r="W187" s="5"/>
      <c r="AK187" s="5"/>
      <c r="AL187" s="5"/>
      <c r="AM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  <c r="EJ187" s="5"/>
      <c r="EK187" s="5"/>
      <c r="EL187" s="5"/>
      <c r="EM187" s="5"/>
      <c r="EN187" s="5"/>
      <c r="EO187" s="5"/>
      <c r="EP187" s="5"/>
      <c r="EQ187" s="5"/>
      <c r="ER187" s="5"/>
      <c r="ES187" s="5"/>
      <c r="ET187" s="5"/>
      <c r="EU187" s="5"/>
      <c r="EV187" s="5"/>
      <c r="EW187" s="5"/>
      <c r="EX187" s="5"/>
      <c r="EY187" s="5"/>
      <c r="EZ187" s="5"/>
      <c r="FA187" s="5"/>
      <c r="FB187" s="5"/>
      <c r="FC187" s="5"/>
      <c r="FD187" s="5"/>
      <c r="FE187" s="5"/>
      <c r="FF187" s="5"/>
      <c r="FG187" s="5"/>
      <c r="FH187" s="5"/>
      <c r="FI187" s="5"/>
      <c r="FJ187" s="5"/>
      <c r="FK187" s="5"/>
      <c r="FL187" s="5"/>
      <c r="FM187" s="5"/>
      <c r="FN187" s="5"/>
    </row>
    <row r="188" spans="21:170" x14ac:dyDescent="0.2">
      <c r="U188" s="5"/>
      <c r="V188" s="5"/>
      <c r="W188" s="5"/>
      <c r="AK188" s="5"/>
      <c r="AL188" s="5"/>
      <c r="AM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  <c r="EJ188" s="5"/>
      <c r="EK188" s="5"/>
      <c r="EL188" s="5"/>
      <c r="EM188" s="5"/>
      <c r="EN188" s="5"/>
      <c r="EO188" s="5"/>
      <c r="EP188" s="5"/>
      <c r="EQ188" s="5"/>
      <c r="ER188" s="5"/>
      <c r="ES188" s="5"/>
      <c r="ET188" s="5"/>
      <c r="EU188" s="5"/>
      <c r="EV188" s="5"/>
      <c r="EW188" s="5"/>
      <c r="EX188" s="5"/>
      <c r="EY188" s="5"/>
      <c r="EZ188" s="5"/>
      <c r="FA188" s="5"/>
      <c r="FB188" s="5"/>
      <c r="FC188" s="5"/>
      <c r="FD188" s="5"/>
      <c r="FE188" s="5"/>
      <c r="FF188" s="5"/>
      <c r="FG188" s="5"/>
      <c r="FH188" s="5"/>
      <c r="FI188" s="5"/>
      <c r="FJ188" s="5"/>
      <c r="FK188" s="5"/>
      <c r="FL188" s="5"/>
      <c r="FM188" s="5"/>
      <c r="FN188" s="5"/>
    </row>
    <row r="189" spans="21:170" x14ac:dyDescent="0.2">
      <c r="U189" s="5"/>
      <c r="V189" s="5"/>
      <c r="W189" s="5"/>
      <c r="AK189" s="5"/>
      <c r="AL189" s="5"/>
      <c r="AM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  <c r="EJ189" s="5"/>
      <c r="EK189" s="5"/>
      <c r="EL189" s="5"/>
      <c r="EM189" s="5"/>
      <c r="EN189" s="5"/>
      <c r="EO189" s="5"/>
      <c r="EP189" s="5"/>
      <c r="EQ189" s="5"/>
      <c r="ER189" s="5"/>
      <c r="ES189" s="5"/>
      <c r="ET189" s="5"/>
      <c r="EU189" s="5"/>
      <c r="EV189" s="5"/>
      <c r="EW189" s="5"/>
      <c r="EX189" s="5"/>
      <c r="EY189" s="5"/>
      <c r="EZ189" s="5"/>
      <c r="FA189" s="5"/>
      <c r="FB189" s="5"/>
      <c r="FC189" s="5"/>
      <c r="FD189" s="5"/>
      <c r="FE189" s="5"/>
      <c r="FF189" s="5"/>
      <c r="FG189" s="5"/>
      <c r="FH189" s="5"/>
      <c r="FI189" s="5"/>
      <c r="FJ189" s="5"/>
      <c r="FK189" s="5"/>
      <c r="FL189" s="5"/>
      <c r="FM189" s="5"/>
      <c r="FN189" s="5"/>
    </row>
    <row r="190" spans="21:170" x14ac:dyDescent="0.2">
      <c r="U190" s="5"/>
      <c r="V190" s="5"/>
      <c r="W190" s="5"/>
      <c r="AK190" s="5"/>
      <c r="AL190" s="5"/>
      <c r="AM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  <c r="ED190" s="5"/>
      <c r="EE190" s="5"/>
      <c r="EF190" s="5"/>
      <c r="EG190" s="5"/>
      <c r="EH190" s="5"/>
      <c r="EI190" s="5"/>
      <c r="EJ190" s="5"/>
      <c r="EK190" s="5"/>
      <c r="EL190" s="5"/>
      <c r="EM190" s="5"/>
      <c r="EN190" s="5"/>
      <c r="EO190" s="5"/>
      <c r="EP190" s="5"/>
      <c r="EQ190" s="5"/>
      <c r="ER190" s="5"/>
      <c r="ES190" s="5"/>
      <c r="ET190" s="5"/>
      <c r="EU190" s="5"/>
      <c r="EV190" s="5"/>
      <c r="EW190" s="5"/>
      <c r="EX190" s="5"/>
      <c r="EY190" s="5"/>
      <c r="EZ190" s="5"/>
      <c r="FA190" s="5"/>
      <c r="FB190" s="5"/>
      <c r="FC190" s="5"/>
      <c r="FD190" s="5"/>
      <c r="FE190" s="5"/>
      <c r="FF190" s="5"/>
      <c r="FG190" s="5"/>
      <c r="FH190" s="5"/>
      <c r="FI190" s="5"/>
      <c r="FJ190" s="5"/>
      <c r="FK190" s="5"/>
      <c r="FL190" s="5"/>
      <c r="FM190" s="5"/>
      <c r="FN190" s="5"/>
    </row>
    <row r="191" spans="21:170" x14ac:dyDescent="0.2">
      <c r="U191" s="5"/>
      <c r="V191" s="5"/>
      <c r="W191" s="5"/>
      <c r="AK191" s="5"/>
      <c r="AL191" s="5"/>
      <c r="AM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DZ191" s="5"/>
      <c r="EA191" s="5"/>
      <c r="EB191" s="5"/>
      <c r="EC191" s="5"/>
      <c r="ED191" s="5"/>
      <c r="EE191" s="5"/>
      <c r="EF191" s="5"/>
      <c r="EG191" s="5"/>
      <c r="EH191" s="5"/>
      <c r="EI191" s="5"/>
      <c r="EJ191" s="5"/>
      <c r="EK191" s="5"/>
      <c r="EL191" s="5"/>
      <c r="EM191" s="5"/>
      <c r="EN191" s="5"/>
      <c r="EO191" s="5"/>
      <c r="EP191" s="5"/>
      <c r="EQ191" s="5"/>
      <c r="ER191" s="5"/>
      <c r="ES191" s="5"/>
      <c r="ET191" s="5"/>
      <c r="EU191" s="5"/>
      <c r="EV191" s="5"/>
      <c r="EW191" s="5"/>
      <c r="EX191" s="5"/>
      <c r="EY191" s="5"/>
      <c r="EZ191" s="5"/>
      <c r="FA191" s="5"/>
      <c r="FB191" s="5"/>
      <c r="FC191" s="5"/>
      <c r="FD191" s="5"/>
      <c r="FE191" s="5"/>
      <c r="FF191" s="5"/>
      <c r="FG191" s="5"/>
      <c r="FH191" s="5"/>
      <c r="FI191" s="5"/>
      <c r="FJ191" s="5"/>
      <c r="FK191" s="5"/>
      <c r="FL191" s="5"/>
      <c r="FM191" s="5"/>
      <c r="FN191" s="5"/>
    </row>
    <row r="192" spans="21:170" x14ac:dyDescent="0.2">
      <c r="U192" s="5"/>
      <c r="V192" s="5"/>
      <c r="W192" s="5"/>
      <c r="AK192" s="5"/>
      <c r="AL192" s="5"/>
      <c r="AM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DZ192" s="5"/>
      <c r="EA192" s="5"/>
      <c r="EB192" s="5"/>
      <c r="EC192" s="5"/>
      <c r="ED192" s="5"/>
      <c r="EE192" s="5"/>
      <c r="EF192" s="5"/>
      <c r="EG192" s="5"/>
      <c r="EH192" s="5"/>
      <c r="EI192" s="5"/>
      <c r="EJ192" s="5"/>
      <c r="EK192" s="5"/>
      <c r="EL192" s="5"/>
      <c r="EM192" s="5"/>
      <c r="EN192" s="5"/>
      <c r="EO192" s="5"/>
      <c r="EP192" s="5"/>
      <c r="EQ192" s="5"/>
      <c r="ER192" s="5"/>
      <c r="ES192" s="5"/>
      <c r="ET192" s="5"/>
      <c r="EU192" s="5"/>
      <c r="EV192" s="5"/>
      <c r="EW192" s="5"/>
      <c r="EX192" s="5"/>
      <c r="EY192" s="5"/>
      <c r="EZ192" s="5"/>
      <c r="FA192" s="5"/>
      <c r="FB192" s="5"/>
      <c r="FC192" s="5"/>
      <c r="FD192" s="5"/>
      <c r="FE192" s="5"/>
      <c r="FF192" s="5"/>
      <c r="FG192" s="5"/>
      <c r="FH192" s="5"/>
      <c r="FI192" s="5"/>
      <c r="FJ192" s="5"/>
      <c r="FK192" s="5"/>
      <c r="FL192" s="5"/>
      <c r="FM192" s="5"/>
      <c r="FN192" s="5"/>
    </row>
    <row r="193" spans="21:170" x14ac:dyDescent="0.2">
      <c r="U193" s="5"/>
      <c r="V193" s="5"/>
      <c r="W193" s="5"/>
      <c r="AK193" s="5"/>
      <c r="AL193" s="5"/>
      <c r="AM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DZ193" s="5"/>
      <c r="EA193" s="5"/>
      <c r="EB193" s="5"/>
      <c r="EC193" s="5"/>
      <c r="ED193" s="5"/>
      <c r="EE193" s="5"/>
      <c r="EF193" s="5"/>
      <c r="EG193" s="5"/>
      <c r="EH193" s="5"/>
      <c r="EI193" s="5"/>
      <c r="EJ193" s="5"/>
      <c r="EK193" s="5"/>
      <c r="EL193" s="5"/>
      <c r="EM193" s="5"/>
      <c r="EN193" s="5"/>
      <c r="EO193" s="5"/>
      <c r="EP193" s="5"/>
      <c r="EQ193" s="5"/>
      <c r="ER193" s="5"/>
      <c r="ES193" s="5"/>
      <c r="ET193" s="5"/>
      <c r="EU193" s="5"/>
      <c r="EV193" s="5"/>
      <c r="EW193" s="5"/>
      <c r="EX193" s="5"/>
      <c r="EY193" s="5"/>
      <c r="EZ193" s="5"/>
      <c r="FA193" s="5"/>
      <c r="FB193" s="5"/>
      <c r="FC193" s="5"/>
      <c r="FD193" s="5"/>
      <c r="FE193" s="5"/>
      <c r="FF193" s="5"/>
      <c r="FG193" s="5"/>
      <c r="FH193" s="5"/>
      <c r="FI193" s="5"/>
      <c r="FJ193" s="5"/>
      <c r="FK193" s="5"/>
      <c r="FL193" s="5"/>
      <c r="FM193" s="5"/>
      <c r="FN193" s="5"/>
    </row>
    <row r="194" spans="21:170" x14ac:dyDescent="0.2">
      <c r="U194" s="5"/>
      <c r="V194" s="5"/>
      <c r="W194" s="5"/>
      <c r="AK194" s="5"/>
      <c r="AL194" s="5"/>
      <c r="AM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DZ194" s="5"/>
      <c r="EA194" s="5"/>
      <c r="EB194" s="5"/>
      <c r="EC194" s="5"/>
      <c r="ED194" s="5"/>
      <c r="EE194" s="5"/>
      <c r="EF194" s="5"/>
      <c r="EG194" s="5"/>
      <c r="EH194" s="5"/>
      <c r="EI194" s="5"/>
      <c r="EJ194" s="5"/>
      <c r="EK194" s="5"/>
      <c r="EL194" s="5"/>
      <c r="EM194" s="5"/>
      <c r="EN194" s="5"/>
      <c r="EO194" s="5"/>
      <c r="EP194" s="5"/>
      <c r="EQ194" s="5"/>
      <c r="ER194" s="5"/>
      <c r="ES194" s="5"/>
      <c r="ET194" s="5"/>
      <c r="EU194" s="5"/>
      <c r="EV194" s="5"/>
      <c r="EW194" s="5"/>
      <c r="EX194" s="5"/>
      <c r="EY194" s="5"/>
      <c r="EZ194" s="5"/>
      <c r="FA194" s="5"/>
      <c r="FB194" s="5"/>
      <c r="FC194" s="5"/>
      <c r="FD194" s="5"/>
      <c r="FE194" s="5"/>
      <c r="FF194" s="5"/>
      <c r="FG194" s="5"/>
      <c r="FH194" s="5"/>
      <c r="FI194" s="5"/>
      <c r="FJ194" s="5"/>
      <c r="FK194" s="5"/>
      <c r="FL194" s="5"/>
      <c r="FM194" s="5"/>
      <c r="FN194" s="5"/>
    </row>
    <row r="195" spans="21:170" x14ac:dyDescent="0.2">
      <c r="U195" s="5"/>
      <c r="V195" s="5"/>
      <c r="W195" s="5"/>
      <c r="AK195" s="5"/>
      <c r="AL195" s="5"/>
      <c r="AM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DZ195" s="5"/>
      <c r="EA195" s="5"/>
      <c r="EB195" s="5"/>
      <c r="EC195" s="5"/>
      <c r="ED195" s="5"/>
      <c r="EE195" s="5"/>
      <c r="EF195" s="5"/>
      <c r="EG195" s="5"/>
      <c r="EH195" s="5"/>
      <c r="EI195" s="5"/>
      <c r="EJ195" s="5"/>
      <c r="EK195" s="5"/>
      <c r="EL195" s="5"/>
      <c r="EM195" s="5"/>
      <c r="EN195" s="5"/>
      <c r="EO195" s="5"/>
      <c r="EP195" s="5"/>
      <c r="EQ195" s="5"/>
      <c r="ER195" s="5"/>
      <c r="ES195" s="5"/>
      <c r="ET195" s="5"/>
      <c r="EU195" s="5"/>
      <c r="EV195" s="5"/>
      <c r="EW195" s="5"/>
      <c r="EX195" s="5"/>
      <c r="EY195" s="5"/>
      <c r="EZ195" s="5"/>
      <c r="FA195" s="5"/>
      <c r="FB195" s="5"/>
      <c r="FC195" s="5"/>
      <c r="FD195" s="5"/>
      <c r="FE195" s="5"/>
      <c r="FF195" s="5"/>
      <c r="FG195" s="5"/>
      <c r="FH195" s="5"/>
      <c r="FI195" s="5"/>
      <c r="FJ195" s="5"/>
      <c r="FK195" s="5"/>
      <c r="FL195" s="5"/>
      <c r="FM195" s="5"/>
      <c r="FN195" s="5"/>
    </row>
    <row r="196" spans="21:170" x14ac:dyDescent="0.2">
      <c r="U196" s="5"/>
      <c r="V196" s="5"/>
      <c r="W196" s="5"/>
      <c r="AK196" s="5"/>
      <c r="AL196" s="5"/>
      <c r="AM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5"/>
      <c r="EJ196" s="5"/>
      <c r="EK196" s="5"/>
      <c r="EL196" s="5"/>
      <c r="EM196" s="5"/>
      <c r="EN196" s="5"/>
      <c r="EO196" s="5"/>
      <c r="EP196" s="5"/>
      <c r="EQ196" s="5"/>
      <c r="ER196" s="5"/>
      <c r="ES196" s="5"/>
      <c r="ET196" s="5"/>
      <c r="EU196" s="5"/>
      <c r="EV196" s="5"/>
      <c r="EW196" s="5"/>
      <c r="EX196" s="5"/>
      <c r="EY196" s="5"/>
      <c r="EZ196" s="5"/>
      <c r="FA196" s="5"/>
      <c r="FB196" s="5"/>
      <c r="FC196" s="5"/>
      <c r="FD196" s="5"/>
      <c r="FE196" s="5"/>
      <c r="FF196" s="5"/>
      <c r="FG196" s="5"/>
      <c r="FH196" s="5"/>
      <c r="FI196" s="5"/>
      <c r="FJ196" s="5"/>
      <c r="FK196" s="5"/>
      <c r="FL196" s="5"/>
      <c r="FM196" s="5"/>
      <c r="FN196" s="5"/>
    </row>
    <row r="197" spans="21:170" x14ac:dyDescent="0.2">
      <c r="U197" s="5"/>
      <c r="V197" s="5"/>
      <c r="W197" s="5"/>
      <c r="AK197" s="5"/>
      <c r="AL197" s="5"/>
      <c r="AM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DZ197" s="5"/>
      <c r="EA197" s="5"/>
      <c r="EB197" s="5"/>
      <c r="EC197" s="5"/>
      <c r="ED197" s="5"/>
      <c r="EE197" s="5"/>
      <c r="EF197" s="5"/>
      <c r="EG197" s="5"/>
      <c r="EH197" s="5"/>
      <c r="EI197" s="5"/>
      <c r="EJ197" s="5"/>
      <c r="EK197" s="5"/>
      <c r="EL197" s="5"/>
      <c r="EM197" s="5"/>
      <c r="EN197" s="5"/>
      <c r="EO197" s="5"/>
      <c r="EP197" s="5"/>
      <c r="EQ197" s="5"/>
      <c r="ER197" s="5"/>
      <c r="ES197" s="5"/>
      <c r="ET197" s="5"/>
      <c r="EU197" s="5"/>
      <c r="EV197" s="5"/>
      <c r="EW197" s="5"/>
      <c r="EX197" s="5"/>
      <c r="EY197" s="5"/>
      <c r="EZ197" s="5"/>
      <c r="FA197" s="5"/>
      <c r="FB197" s="5"/>
      <c r="FC197" s="5"/>
      <c r="FD197" s="5"/>
      <c r="FE197" s="5"/>
      <c r="FF197" s="5"/>
      <c r="FG197" s="5"/>
      <c r="FH197" s="5"/>
      <c r="FI197" s="5"/>
      <c r="FJ197" s="5"/>
      <c r="FK197" s="5"/>
      <c r="FL197" s="5"/>
      <c r="FM197" s="5"/>
      <c r="FN197" s="5"/>
    </row>
    <row r="198" spans="21:170" x14ac:dyDescent="0.2">
      <c r="U198" s="5"/>
      <c r="V198" s="5"/>
      <c r="W198" s="5"/>
      <c r="AK198" s="5"/>
      <c r="AL198" s="5"/>
      <c r="AM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DZ198" s="5"/>
      <c r="EA198" s="5"/>
      <c r="EB198" s="5"/>
      <c r="EC198" s="5"/>
      <c r="ED198" s="5"/>
      <c r="EE198" s="5"/>
      <c r="EF198" s="5"/>
      <c r="EG198" s="5"/>
      <c r="EH198" s="5"/>
      <c r="EI198" s="5"/>
      <c r="EJ198" s="5"/>
      <c r="EK198" s="5"/>
      <c r="EL198" s="5"/>
      <c r="EM198" s="5"/>
      <c r="EN198" s="5"/>
      <c r="EO198" s="5"/>
      <c r="EP198" s="5"/>
      <c r="EQ198" s="5"/>
      <c r="ER198" s="5"/>
      <c r="ES198" s="5"/>
      <c r="ET198" s="5"/>
      <c r="EU198" s="5"/>
      <c r="EV198" s="5"/>
      <c r="EW198" s="5"/>
      <c r="EX198" s="5"/>
      <c r="EY198" s="5"/>
      <c r="EZ198" s="5"/>
      <c r="FA198" s="5"/>
      <c r="FB198" s="5"/>
      <c r="FC198" s="5"/>
      <c r="FD198" s="5"/>
      <c r="FE198" s="5"/>
      <c r="FF198" s="5"/>
      <c r="FG198" s="5"/>
      <c r="FH198" s="5"/>
      <c r="FI198" s="5"/>
      <c r="FJ198" s="5"/>
      <c r="FK198" s="5"/>
      <c r="FL198" s="5"/>
      <c r="FM198" s="5"/>
      <c r="FN198" s="5"/>
    </row>
    <row r="199" spans="21:170" x14ac:dyDescent="0.2">
      <c r="U199" s="5"/>
      <c r="V199" s="5"/>
      <c r="W199" s="5"/>
      <c r="AK199" s="5"/>
      <c r="AL199" s="5"/>
      <c r="AM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DZ199" s="5"/>
      <c r="EA199" s="5"/>
      <c r="EB199" s="5"/>
      <c r="EC199" s="5"/>
      <c r="ED199" s="5"/>
      <c r="EE199" s="5"/>
      <c r="EF199" s="5"/>
      <c r="EG199" s="5"/>
      <c r="EH199" s="5"/>
      <c r="EI199" s="5"/>
      <c r="EJ199" s="5"/>
      <c r="EK199" s="5"/>
      <c r="EL199" s="5"/>
      <c r="EM199" s="5"/>
      <c r="EN199" s="5"/>
      <c r="EO199" s="5"/>
      <c r="EP199" s="5"/>
      <c r="EQ199" s="5"/>
      <c r="ER199" s="5"/>
      <c r="ES199" s="5"/>
      <c r="ET199" s="5"/>
      <c r="EU199" s="5"/>
      <c r="EV199" s="5"/>
      <c r="EW199" s="5"/>
      <c r="EX199" s="5"/>
      <c r="EY199" s="5"/>
      <c r="EZ199" s="5"/>
      <c r="FA199" s="5"/>
      <c r="FB199" s="5"/>
      <c r="FC199" s="5"/>
      <c r="FD199" s="5"/>
      <c r="FE199" s="5"/>
      <c r="FF199" s="5"/>
      <c r="FG199" s="5"/>
      <c r="FH199" s="5"/>
      <c r="FI199" s="5"/>
      <c r="FJ199" s="5"/>
      <c r="FK199" s="5"/>
      <c r="FL199" s="5"/>
      <c r="FM199" s="5"/>
      <c r="FN199" s="5"/>
    </row>
    <row r="200" spans="21:170" x14ac:dyDescent="0.2">
      <c r="U200" s="5"/>
      <c r="V200" s="5"/>
      <c r="W200" s="5"/>
      <c r="AK200" s="5"/>
      <c r="AL200" s="5"/>
      <c r="AM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DZ200" s="5"/>
      <c r="EA200" s="5"/>
      <c r="EB200" s="5"/>
      <c r="EC200" s="5"/>
      <c r="ED200" s="5"/>
      <c r="EE200" s="5"/>
      <c r="EF200" s="5"/>
      <c r="EG200" s="5"/>
      <c r="EH200" s="5"/>
      <c r="EI200" s="5"/>
      <c r="EJ200" s="5"/>
      <c r="EK200" s="5"/>
      <c r="EL200" s="5"/>
      <c r="EM200" s="5"/>
      <c r="EN200" s="5"/>
      <c r="EO200" s="5"/>
      <c r="EP200" s="5"/>
      <c r="EQ200" s="5"/>
      <c r="ER200" s="5"/>
      <c r="ES200" s="5"/>
      <c r="ET200" s="5"/>
      <c r="EU200" s="5"/>
      <c r="EV200" s="5"/>
      <c r="EW200" s="5"/>
      <c r="EX200" s="5"/>
      <c r="EY200" s="5"/>
      <c r="EZ200" s="5"/>
      <c r="FA200" s="5"/>
      <c r="FB200" s="5"/>
      <c r="FC200" s="5"/>
      <c r="FD200" s="5"/>
      <c r="FE200" s="5"/>
      <c r="FF200" s="5"/>
      <c r="FG200" s="5"/>
      <c r="FH200" s="5"/>
      <c r="FI200" s="5"/>
      <c r="FJ200" s="5"/>
      <c r="FK200" s="5"/>
      <c r="FL200" s="5"/>
      <c r="FM200" s="5"/>
      <c r="FN200" s="5"/>
    </row>
    <row r="201" spans="21:170" x14ac:dyDescent="0.2">
      <c r="U201" s="5"/>
      <c r="V201" s="5"/>
      <c r="W201" s="5"/>
      <c r="AK201" s="5"/>
      <c r="AL201" s="5"/>
      <c r="AM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DZ201" s="5"/>
      <c r="EA201" s="5"/>
      <c r="EB201" s="5"/>
      <c r="EC201" s="5"/>
      <c r="ED201" s="5"/>
      <c r="EE201" s="5"/>
      <c r="EF201" s="5"/>
      <c r="EG201" s="5"/>
      <c r="EH201" s="5"/>
      <c r="EI201" s="5"/>
      <c r="EJ201" s="5"/>
      <c r="EK201" s="5"/>
      <c r="EL201" s="5"/>
      <c r="EM201" s="5"/>
      <c r="EN201" s="5"/>
      <c r="EO201" s="5"/>
      <c r="EP201" s="5"/>
      <c r="EQ201" s="5"/>
      <c r="ER201" s="5"/>
      <c r="ES201" s="5"/>
      <c r="ET201" s="5"/>
      <c r="EU201" s="5"/>
      <c r="EV201" s="5"/>
      <c r="EW201" s="5"/>
      <c r="EX201" s="5"/>
      <c r="EY201" s="5"/>
      <c r="EZ201" s="5"/>
      <c r="FA201" s="5"/>
      <c r="FB201" s="5"/>
      <c r="FC201" s="5"/>
      <c r="FD201" s="5"/>
      <c r="FE201" s="5"/>
      <c r="FF201" s="5"/>
      <c r="FG201" s="5"/>
      <c r="FH201" s="5"/>
      <c r="FI201" s="5"/>
      <c r="FJ201" s="5"/>
      <c r="FK201" s="5"/>
      <c r="FL201" s="5"/>
      <c r="FM201" s="5"/>
      <c r="FN201" s="5"/>
    </row>
    <row r="202" spans="21:170" x14ac:dyDescent="0.2">
      <c r="U202" s="5"/>
      <c r="V202" s="5"/>
      <c r="W202" s="5"/>
      <c r="AK202" s="5"/>
      <c r="AL202" s="5"/>
      <c r="AM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  <c r="EE202" s="5"/>
      <c r="EF202" s="5"/>
      <c r="EG202" s="5"/>
      <c r="EH202" s="5"/>
      <c r="EI202" s="5"/>
      <c r="EJ202" s="5"/>
      <c r="EK202" s="5"/>
      <c r="EL202" s="5"/>
      <c r="EM202" s="5"/>
      <c r="EN202" s="5"/>
      <c r="EO202" s="5"/>
      <c r="EP202" s="5"/>
      <c r="EQ202" s="5"/>
      <c r="ER202" s="5"/>
      <c r="ES202" s="5"/>
      <c r="ET202" s="5"/>
      <c r="EU202" s="5"/>
      <c r="EV202" s="5"/>
      <c r="EW202" s="5"/>
      <c r="EX202" s="5"/>
      <c r="EY202" s="5"/>
      <c r="EZ202" s="5"/>
      <c r="FA202" s="5"/>
      <c r="FB202" s="5"/>
      <c r="FC202" s="5"/>
      <c r="FD202" s="5"/>
      <c r="FE202" s="5"/>
      <c r="FF202" s="5"/>
      <c r="FG202" s="5"/>
      <c r="FH202" s="5"/>
      <c r="FI202" s="5"/>
      <c r="FJ202" s="5"/>
      <c r="FK202" s="5"/>
      <c r="FL202" s="5"/>
      <c r="FM202" s="5"/>
      <c r="FN202" s="5"/>
    </row>
    <row r="203" spans="21:170" x14ac:dyDescent="0.2">
      <c r="U203" s="5"/>
      <c r="V203" s="5"/>
      <c r="W203" s="5"/>
      <c r="AK203" s="5"/>
      <c r="AL203" s="5"/>
      <c r="AM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5"/>
      <c r="EJ203" s="5"/>
      <c r="EK203" s="5"/>
      <c r="EL203" s="5"/>
      <c r="EM203" s="5"/>
      <c r="EN203" s="5"/>
      <c r="EO203" s="5"/>
      <c r="EP203" s="5"/>
      <c r="EQ203" s="5"/>
      <c r="ER203" s="5"/>
      <c r="ES203" s="5"/>
      <c r="ET203" s="5"/>
      <c r="EU203" s="5"/>
      <c r="EV203" s="5"/>
      <c r="EW203" s="5"/>
      <c r="EX203" s="5"/>
      <c r="EY203" s="5"/>
      <c r="EZ203" s="5"/>
      <c r="FA203" s="5"/>
      <c r="FB203" s="5"/>
      <c r="FC203" s="5"/>
      <c r="FD203" s="5"/>
      <c r="FE203" s="5"/>
      <c r="FF203" s="5"/>
      <c r="FG203" s="5"/>
      <c r="FH203" s="5"/>
      <c r="FI203" s="5"/>
      <c r="FJ203" s="5"/>
      <c r="FK203" s="5"/>
      <c r="FL203" s="5"/>
      <c r="FM203" s="5"/>
      <c r="FN203" s="5"/>
    </row>
    <row r="204" spans="21:170" x14ac:dyDescent="0.2">
      <c r="U204" s="5"/>
      <c r="V204" s="5"/>
      <c r="W204" s="5"/>
      <c r="AK204" s="5"/>
      <c r="AL204" s="5"/>
      <c r="AM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  <c r="DZ204" s="5"/>
      <c r="EA204" s="5"/>
      <c r="EB204" s="5"/>
      <c r="EC204" s="5"/>
      <c r="ED204" s="5"/>
      <c r="EE204" s="5"/>
      <c r="EF204" s="5"/>
      <c r="EG204" s="5"/>
      <c r="EH204" s="5"/>
      <c r="EI204" s="5"/>
      <c r="EJ204" s="5"/>
      <c r="EK204" s="5"/>
      <c r="EL204" s="5"/>
      <c r="EM204" s="5"/>
      <c r="EN204" s="5"/>
      <c r="EO204" s="5"/>
      <c r="EP204" s="5"/>
      <c r="EQ204" s="5"/>
      <c r="ER204" s="5"/>
      <c r="ES204" s="5"/>
      <c r="ET204" s="5"/>
      <c r="EU204" s="5"/>
      <c r="EV204" s="5"/>
      <c r="EW204" s="5"/>
      <c r="EX204" s="5"/>
      <c r="EY204" s="5"/>
      <c r="EZ204" s="5"/>
      <c r="FA204" s="5"/>
      <c r="FB204" s="5"/>
      <c r="FC204" s="5"/>
      <c r="FD204" s="5"/>
      <c r="FE204" s="5"/>
      <c r="FF204" s="5"/>
      <c r="FG204" s="5"/>
      <c r="FH204" s="5"/>
      <c r="FI204" s="5"/>
      <c r="FJ204" s="5"/>
      <c r="FK204" s="5"/>
      <c r="FL204" s="5"/>
      <c r="FM204" s="5"/>
      <c r="FN204" s="5"/>
    </row>
    <row r="205" spans="21:170" x14ac:dyDescent="0.2">
      <c r="U205" s="5"/>
      <c r="V205" s="5"/>
      <c r="W205" s="5"/>
      <c r="AK205" s="5"/>
      <c r="AL205" s="5"/>
      <c r="AM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DZ205" s="5"/>
      <c r="EA205" s="5"/>
      <c r="EB205" s="5"/>
      <c r="EC205" s="5"/>
      <c r="ED205" s="5"/>
      <c r="EE205" s="5"/>
      <c r="EF205" s="5"/>
      <c r="EG205" s="5"/>
      <c r="EH205" s="5"/>
      <c r="EI205" s="5"/>
      <c r="EJ205" s="5"/>
      <c r="EK205" s="5"/>
      <c r="EL205" s="5"/>
      <c r="EM205" s="5"/>
      <c r="EN205" s="5"/>
      <c r="EO205" s="5"/>
      <c r="EP205" s="5"/>
      <c r="EQ205" s="5"/>
      <c r="ER205" s="5"/>
      <c r="ES205" s="5"/>
      <c r="ET205" s="5"/>
      <c r="EU205" s="5"/>
      <c r="EV205" s="5"/>
      <c r="EW205" s="5"/>
      <c r="EX205" s="5"/>
      <c r="EY205" s="5"/>
      <c r="EZ205" s="5"/>
      <c r="FA205" s="5"/>
      <c r="FB205" s="5"/>
      <c r="FC205" s="5"/>
      <c r="FD205" s="5"/>
      <c r="FE205" s="5"/>
      <c r="FF205" s="5"/>
      <c r="FG205" s="5"/>
      <c r="FH205" s="5"/>
      <c r="FI205" s="5"/>
      <c r="FJ205" s="5"/>
      <c r="FK205" s="5"/>
      <c r="FL205" s="5"/>
      <c r="FM205" s="5"/>
      <c r="FN205" s="5"/>
    </row>
    <row r="206" spans="21:170" x14ac:dyDescent="0.2">
      <c r="U206" s="5"/>
      <c r="V206" s="5"/>
      <c r="W206" s="5"/>
      <c r="AK206" s="5"/>
      <c r="AL206" s="5"/>
      <c r="AM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  <c r="DZ206" s="5"/>
      <c r="EA206" s="5"/>
      <c r="EB206" s="5"/>
      <c r="EC206" s="5"/>
      <c r="ED206" s="5"/>
      <c r="EE206" s="5"/>
      <c r="EF206" s="5"/>
      <c r="EG206" s="5"/>
      <c r="EH206" s="5"/>
      <c r="EI206" s="5"/>
      <c r="EJ206" s="5"/>
      <c r="EK206" s="5"/>
      <c r="EL206" s="5"/>
      <c r="EM206" s="5"/>
      <c r="EN206" s="5"/>
      <c r="EO206" s="5"/>
      <c r="EP206" s="5"/>
      <c r="EQ206" s="5"/>
      <c r="ER206" s="5"/>
      <c r="ES206" s="5"/>
      <c r="ET206" s="5"/>
      <c r="EU206" s="5"/>
      <c r="EV206" s="5"/>
      <c r="EW206" s="5"/>
      <c r="EX206" s="5"/>
      <c r="EY206" s="5"/>
      <c r="EZ206" s="5"/>
      <c r="FA206" s="5"/>
      <c r="FB206" s="5"/>
      <c r="FC206" s="5"/>
      <c r="FD206" s="5"/>
      <c r="FE206" s="5"/>
      <c r="FF206" s="5"/>
      <c r="FG206" s="5"/>
      <c r="FH206" s="5"/>
      <c r="FI206" s="5"/>
      <c r="FJ206" s="5"/>
      <c r="FK206" s="5"/>
      <c r="FL206" s="5"/>
      <c r="FM206" s="5"/>
      <c r="FN206" s="5"/>
    </row>
    <row r="207" spans="21:170" x14ac:dyDescent="0.2">
      <c r="U207" s="5"/>
      <c r="V207" s="5"/>
      <c r="W207" s="5"/>
      <c r="AK207" s="5"/>
      <c r="AL207" s="5"/>
      <c r="AM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DZ207" s="5"/>
      <c r="EA207" s="5"/>
      <c r="EB207" s="5"/>
      <c r="EC207" s="5"/>
      <c r="ED207" s="5"/>
      <c r="EE207" s="5"/>
      <c r="EF207" s="5"/>
      <c r="EG207" s="5"/>
      <c r="EH207" s="5"/>
      <c r="EI207" s="5"/>
      <c r="EJ207" s="5"/>
      <c r="EK207" s="5"/>
      <c r="EL207" s="5"/>
      <c r="EM207" s="5"/>
      <c r="EN207" s="5"/>
      <c r="EO207" s="5"/>
      <c r="EP207" s="5"/>
      <c r="EQ207" s="5"/>
      <c r="ER207" s="5"/>
      <c r="ES207" s="5"/>
      <c r="ET207" s="5"/>
      <c r="EU207" s="5"/>
      <c r="EV207" s="5"/>
      <c r="EW207" s="5"/>
      <c r="EX207" s="5"/>
      <c r="EY207" s="5"/>
      <c r="EZ207" s="5"/>
      <c r="FA207" s="5"/>
      <c r="FB207" s="5"/>
      <c r="FC207" s="5"/>
      <c r="FD207" s="5"/>
      <c r="FE207" s="5"/>
      <c r="FF207" s="5"/>
      <c r="FG207" s="5"/>
      <c r="FH207" s="5"/>
      <c r="FI207" s="5"/>
      <c r="FJ207" s="5"/>
      <c r="FK207" s="5"/>
      <c r="FL207" s="5"/>
      <c r="FM207" s="5"/>
      <c r="FN207" s="5"/>
    </row>
    <row r="208" spans="21:170" x14ac:dyDescent="0.2">
      <c r="U208" s="5"/>
      <c r="V208" s="5"/>
      <c r="W208" s="5"/>
      <c r="AK208" s="5"/>
      <c r="AL208" s="5"/>
      <c r="AM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DZ208" s="5"/>
      <c r="EA208" s="5"/>
      <c r="EB208" s="5"/>
      <c r="EC208" s="5"/>
      <c r="ED208" s="5"/>
      <c r="EE208" s="5"/>
      <c r="EF208" s="5"/>
      <c r="EG208" s="5"/>
      <c r="EH208" s="5"/>
      <c r="EI208" s="5"/>
      <c r="EJ208" s="5"/>
      <c r="EK208" s="5"/>
      <c r="EL208" s="5"/>
      <c r="EM208" s="5"/>
      <c r="EN208" s="5"/>
      <c r="EO208" s="5"/>
      <c r="EP208" s="5"/>
      <c r="EQ208" s="5"/>
      <c r="ER208" s="5"/>
      <c r="ES208" s="5"/>
      <c r="ET208" s="5"/>
      <c r="EU208" s="5"/>
      <c r="EV208" s="5"/>
      <c r="EW208" s="5"/>
      <c r="EX208" s="5"/>
      <c r="EY208" s="5"/>
      <c r="EZ208" s="5"/>
      <c r="FA208" s="5"/>
      <c r="FB208" s="5"/>
      <c r="FC208" s="5"/>
      <c r="FD208" s="5"/>
      <c r="FE208" s="5"/>
      <c r="FF208" s="5"/>
      <c r="FG208" s="5"/>
      <c r="FH208" s="5"/>
      <c r="FI208" s="5"/>
      <c r="FJ208" s="5"/>
      <c r="FK208" s="5"/>
      <c r="FL208" s="5"/>
      <c r="FM208" s="5"/>
      <c r="FN208" s="5"/>
    </row>
    <row r="209" spans="21:170" x14ac:dyDescent="0.2">
      <c r="U209" s="5"/>
      <c r="V209" s="5"/>
      <c r="W209" s="5"/>
      <c r="AK209" s="5"/>
      <c r="AL209" s="5"/>
      <c r="AM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DZ209" s="5"/>
      <c r="EA209" s="5"/>
      <c r="EB209" s="5"/>
      <c r="EC209" s="5"/>
      <c r="ED209" s="5"/>
      <c r="EE209" s="5"/>
      <c r="EF209" s="5"/>
      <c r="EG209" s="5"/>
      <c r="EH209" s="5"/>
      <c r="EI209" s="5"/>
      <c r="EJ209" s="5"/>
      <c r="EK209" s="5"/>
      <c r="EL209" s="5"/>
      <c r="EM209" s="5"/>
      <c r="EN209" s="5"/>
      <c r="EO209" s="5"/>
      <c r="EP209" s="5"/>
      <c r="EQ209" s="5"/>
      <c r="ER209" s="5"/>
      <c r="ES209" s="5"/>
      <c r="ET209" s="5"/>
      <c r="EU209" s="5"/>
      <c r="EV209" s="5"/>
      <c r="EW209" s="5"/>
      <c r="EX209" s="5"/>
      <c r="EY209" s="5"/>
      <c r="EZ209" s="5"/>
      <c r="FA209" s="5"/>
      <c r="FB209" s="5"/>
      <c r="FC209" s="5"/>
      <c r="FD209" s="5"/>
      <c r="FE209" s="5"/>
      <c r="FF209" s="5"/>
      <c r="FG209" s="5"/>
      <c r="FH209" s="5"/>
      <c r="FI209" s="5"/>
      <c r="FJ209" s="5"/>
      <c r="FK209" s="5"/>
      <c r="FL209" s="5"/>
      <c r="FM209" s="5"/>
      <c r="FN209" s="5"/>
    </row>
    <row r="210" spans="21:170" x14ac:dyDescent="0.2">
      <c r="U210" s="5"/>
      <c r="V210" s="5"/>
      <c r="W210" s="5"/>
      <c r="AK210" s="5"/>
      <c r="AL210" s="5"/>
      <c r="AM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  <c r="ED210" s="5"/>
      <c r="EE210" s="5"/>
      <c r="EF210" s="5"/>
      <c r="EG210" s="5"/>
      <c r="EH210" s="5"/>
      <c r="EI210" s="5"/>
      <c r="EJ210" s="5"/>
      <c r="EK210" s="5"/>
      <c r="EL210" s="5"/>
      <c r="EM210" s="5"/>
      <c r="EN210" s="5"/>
      <c r="EO210" s="5"/>
      <c r="EP210" s="5"/>
      <c r="EQ210" s="5"/>
      <c r="ER210" s="5"/>
      <c r="ES210" s="5"/>
      <c r="ET210" s="5"/>
      <c r="EU210" s="5"/>
      <c r="EV210" s="5"/>
      <c r="EW210" s="5"/>
      <c r="EX210" s="5"/>
      <c r="EY210" s="5"/>
      <c r="EZ210" s="5"/>
      <c r="FA210" s="5"/>
      <c r="FB210" s="5"/>
      <c r="FC210" s="5"/>
      <c r="FD210" s="5"/>
      <c r="FE210" s="5"/>
      <c r="FF210" s="5"/>
      <c r="FG210" s="5"/>
      <c r="FH210" s="5"/>
      <c r="FI210" s="5"/>
      <c r="FJ210" s="5"/>
      <c r="FK210" s="5"/>
      <c r="FL210" s="5"/>
      <c r="FM210" s="5"/>
      <c r="FN210" s="5"/>
    </row>
    <row r="211" spans="21:170" x14ac:dyDescent="0.2">
      <c r="U211" s="5"/>
      <c r="V211" s="5"/>
      <c r="W211" s="5"/>
      <c r="AK211" s="5"/>
      <c r="AL211" s="5"/>
      <c r="AM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DZ211" s="5"/>
      <c r="EA211" s="5"/>
      <c r="EB211" s="5"/>
      <c r="EC211" s="5"/>
      <c r="ED211" s="5"/>
      <c r="EE211" s="5"/>
      <c r="EF211" s="5"/>
      <c r="EG211" s="5"/>
      <c r="EH211" s="5"/>
      <c r="EI211" s="5"/>
      <c r="EJ211" s="5"/>
      <c r="EK211" s="5"/>
      <c r="EL211" s="5"/>
      <c r="EM211" s="5"/>
      <c r="EN211" s="5"/>
      <c r="EO211" s="5"/>
      <c r="EP211" s="5"/>
      <c r="EQ211" s="5"/>
      <c r="ER211" s="5"/>
      <c r="ES211" s="5"/>
      <c r="ET211" s="5"/>
      <c r="EU211" s="5"/>
      <c r="EV211" s="5"/>
      <c r="EW211" s="5"/>
      <c r="EX211" s="5"/>
      <c r="EY211" s="5"/>
      <c r="EZ211" s="5"/>
      <c r="FA211" s="5"/>
      <c r="FB211" s="5"/>
      <c r="FC211" s="5"/>
      <c r="FD211" s="5"/>
      <c r="FE211" s="5"/>
      <c r="FF211" s="5"/>
      <c r="FG211" s="5"/>
      <c r="FH211" s="5"/>
      <c r="FI211" s="5"/>
      <c r="FJ211" s="5"/>
      <c r="FK211" s="5"/>
      <c r="FL211" s="5"/>
      <c r="FM211" s="5"/>
      <c r="FN211" s="5"/>
    </row>
    <row r="212" spans="21:170" x14ac:dyDescent="0.2">
      <c r="U212" s="5"/>
      <c r="V212" s="5"/>
      <c r="W212" s="5"/>
      <c r="AK212" s="5"/>
      <c r="AL212" s="5"/>
      <c r="AM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  <c r="DY212" s="5"/>
      <c r="DZ212" s="5"/>
      <c r="EA212" s="5"/>
      <c r="EB212" s="5"/>
      <c r="EC212" s="5"/>
      <c r="ED212" s="5"/>
      <c r="EE212" s="5"/>
      <c r="EF212" s="5"/>
      <c r="EG212" s="5"/>
      <c r="EH212" s="5"/>
      <c r="EI212" s="5"/>
      <c r="EJ212" s="5"/>
      <c r="EK212" s="5"/>
      <c r="EL212" s="5"/>
      <c r="EM212" s="5"/>
      <c r="EN212" s="5"/>
      <c r="EO212" s="5"/>
      <c r="EP212" s="5"/>
      <c r="EQ212" s="5"/>
      <c r="ER212" s="5"/>
      <c r="ES212" s="5"/>
      <c r="ET212" s="5"/>
      <c r="EU212" s="5"/>
      <c r="EV212" s="5"/>
      <c r="EW212" s="5"/>
      <c r="EX212" s="5"/>
      <c r="EY212" s="5"/>
      <c r="EZ212" s="5"/>
      <c r="FA212" s="5"/>
      <c r="FB212" s="5"/>
      <c r="FC212" s="5"/>
      <c r="FD212" s="5"/>
      <c r="FE212" s="5"/>
      <c r="FF212" s="5"/>
      <c r="FG212" s="5"/>
      <c r="FH212" s="5"/>
      <c r="FI212" s="5"/>
      <c r="FJ212" s="5"/>
      <c r="FK212" s="5"/>
      <c r="FL212" s="5"/>
      <c r="FM212" s="5"/>
      <c r="FN212" s="5"/>
    </row>
    <row r="213" spans="21:170" x14ac:dyDescent="0.2">
      <c r="U213" s="5"/>
      <c r="V213" s="5"/>
      <c r="W213" s="5"/>
      <c r="AK213" s="5"/>
      <c r="AL213" s="5"/>
      <c r="AM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DZ213" s="5"/>
      <c r="EA213" s="5"/>
      <c r="EB213" s="5"/>
      <c r="EC213" s="5"/>
      <c r="ED213" s="5"/>
      <c r="EE213" s="5"/>
      <c r="EF213" s="5"/>
      <c r="EG213" s="5"/>
      <c r="EH213" s="5"/>
      <c r="EI213" s="5"/>
      <c r="EJ213" s="5"/>
      <c r="EK213" s="5"/>
      <c r="EL213" s="5"/>
      <c r="EM213" s="5"/>
      <c r="EN213" s="5"/>
      <c r="EO213" s="5"/>
      <c r="EP213" s="5"/>
      <c r="EQ213" s="5"/>
      <c r="ER213" s="5"/>
      <c r="ES213" s="5"/>
      <c r="ET213" s="5"/>
      <c r="EU213" s="5"/>
      <c r="EV213" s="5"/>
      <c r="EW213" s="5"/>
      <c r="EX213" s="5"/>
      <c r="EY213" s="5"/>
      <c r="EZ213" s="5"/>
      <c r="FA213" s="5"/>
      <c r="FB213" s="5"/>
      <c r="FC213" s="5"/>
      <c r="FD213" s="5"/>
      <c r="FE213" s="5"/>
      <c r="FF213" s="5"/>
      <c r="FG213" s="5"/>
      <c r="FH213" s="5"/>
      <c r="FI213" s="5"/>
      <c r="FJ213" s="5"/>
      <c r="FK213" s="5"/>
      <c r="FL213" s="5"/>
      <c r="FM213" s="5"/>
      <c r="FN213" s="5"/>
    </row>
    <row r="214" spans="21:170" x14ac:dyDescent="0.2">
      <c r="U214" s="5"/>
      <c r="V214" s="5"/>
      <c r="W214" s="5"/>
      <c r="AK214" s="5"/>
      <c r="AL214" s="5"/>
      <c r="AM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  <c r="DY214" s="5"/>
      <c r="DZ214" s="5"/>
      <c r="EA214" s="5"/>
      <c r="EB214" s="5"/>
      <c r="EC214" s="5"/>
      <c r="ED214" s="5"/>
      <c r="EE214" s="5"/>
      <c r="EF214" s="5"/>
      <c r="EG214" s="5"/>
      <c r="EH214" s="5"/>
      <c r="EI214" s="5"/>
      <c r="EJ214" s="5"/>
      <c r="EK214" s="5"/>
      <c r="EL214" s="5"/>
      <c r="EM214" s="5"/>
      <c r="EN214" s="5"/>
      <c r="EO214" s="5"/>
      <c r="EP214" s="5"/>
      <c r="EQ214" s="5"/>
      <c r="ER214" s="5"/>
      <c r="ES214" s="5"/>
      <c r="ET214" s="5"/>
      <c r="EU214" s="5"/>
      <c r="EV214" s="5"/>
      <c r="EW214" s="5"/>
      <c r="EX214" s="5"/>
      <c r="EY214" s="5"/>
      <c r="EZ214" s="5"/>
      <c r="FA214" s="5"/>
      <c r="FB214" s="5"/>
      <c r="FC214" s="5"/>
      <c r="FD214" s="5"/>
      <c r="FE214" s="5"/>
      <c r="FF214" s="5"/>
      <c r="FG214" s="5"/>
      <c r="FH214" s="5"/>
      <c r="FI214" s="5"/>
      <c r="FJ214" s="5"/>
      <c r="FK214" s="5"/>
      <c r="FL214" s="5"/>
      <c r="FM214" s="5"/>
      <c r="FN214" s="5"/>
    </row>
    <row r="215" spans="21:170" x14ac:dyDescent="0.2">
      <c r="U215" s="5"/>
      <c r="V215" s="5"/>
      <c r="W215" s="5"/>
      <c r="AK215" s="5"/>
      <c r="AL215" s="5"/>
      <c r="AM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DZ215" s="5"/>
      <c r="EA215" s="5"/>
      <c r="EB215" s="5"/>
      <c r="EC215" s="5"/>
      <c r="ED215" s="5"/>
      <c r="EE215" s="5"/>
      <c r="EF215" s="5"/>
      <c r="EG215" s="5"/>
      <c r="EH215" s="5"/>
      <c r="EI215" s="5"/>
      <c r="EJ215" s="5"/>
      <c r="EK215" s="5"/>
      <c r="EL215" s="5"/>
      <c r="EM215" s="5"/>
      <c r="EN215" s="5"/>
      <c r="EO215" s="5"/>
      <c r="EP215" s="5"/>
      <c r="EQ215" s="5"/>
      <c r="ER215" s="5"/>
      <c r="ES215" s="5"/>
      <c r="ET215" s="5"/>
      <c r="EU215" s="5"/>
      <c r="EV215" s="5"/>
      <c r="EW215" s="5"/>
      <c r="EX215" s="5"/>
      <c r="EY215" s="5"/>
      <c r="EZ215" s="5"/>
      <c r="FA215" s="5"/>
      <c r="FB215" s="5"/>
      <c r="FC215" s="5"/>
      <c r="FD215" s="5"/>
      <c r="FE215" s="5"/>
      <c r="FF215" s="5"/>
      <c r="FG215" s="5"/>
      <c r="FH215" s="5"/>
      <c r="FI215" s="5"/>
      <c r="FJ215" s="5"/>
      <c r="FK215" s="5"/>
      <c r="FL215" s="5"/>
      <c r="FM215" s="5"/>
      <c r="FN215" s="5"/>
    </row>
    <row r="216" spans="21:170" x14ac:dyDescent="0.2">
      <c r="U216" s="5"/>
      <c r="V216" s="5"/>
      <c r="W216" s="5"/>
      <c r="AK216" s="5"/>
      <c r="AL216" s="5"/>
      <c r="AM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  <c r="EE216" s="5"/>
      <c r="EF216" s="5"/>
      <c r="EG216" s="5"/>
      <c r="EH216" s="5"/>
      <c r="EI216" s="5"/>
      <c r="EJ216" s="5"/>
      <c r="EK216" s="5"/>
      <c r="EL216" s="5"/>
      <c r="EM216" s="5"/>
      <c r="EN216" s="5"/>
      <c r="EO216" s="5"/>
      <c r="EP216" s="5"/>
      <c r="EQ216" s="5"/>
      <c r="ER216" s="5"/>
      <c r="ES216" s="5"/>
      <c r="ET216" s="5"/>
      <c r="EU216" s="5"/>
      <c r="EV216" s="5"/>
      <c r="EW216" s="5"/>
      <c r="EX216" s="5"/>
      <c r="EY216" s="5"/>
      <c r="EZ216" s="5"/>
      <c r="FA216" s="5"/>
      <c r="FB216" s="5"/>
      <c r="FC216" s="5"/>
      <c r="FD216" s="5"/>
      <c r="FE216" s="5"/>
      <c r="FF216" s="5"/>
      <c r="FG216" s="5"/>
      <c r="FH216" s="5"/>
      <c r="FI216" s="5"/>
      <c r="FJ216" s="5"/>
      <c r="FK216" s="5"/>
      <c r="FL216" s="5"/>
      <c r="FM216" s="5"/>
      <c r="FN216" s="5"/>
    </row>
    <row r="217" spans="21:170" x14ac:dyDescent="0.2">
      <c r="U217" s="5"/>
      <c r="V217" s="5"/>
      <c r="W217" s="5"/>
      <c r="AK217" s="5"/>
      <c r="AL217" s="5"/>
      <c r="AM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DZ217" s="5"/>
      <c r="EA217" s="5"/>
      <c r="EB217" s="5"/>
      <c r="EC217" s="5"/>
      <c r="ED217" s="5"/>
      <c r="EE217" s="5"/>
      <c r="EF217" s="5"/>
      <c r="EG217" s="5"/>
      <c r="EH217" s="5"/>
      <c r="EI217" s="5"/>
      <c r="EJ217" s="5"/>
      <c r="EK217" s="5"/>
      <c r="EL217" s="5"/>
      <c r="EM217" s="5"/>
      <c r="EN217" s="5"/>
      <c r="EO217" s="5"/>
      <c r="EP217" s="5"/>
      <c r="EQ217" s="5"/>
      <c r="ER217" s="5"/>
      <c r="ES217" s="5"/>
      <c r="ET217" s="5"/>
      <c r="EU217" s="5"/>
      <c r="EV217" s="5"/>
      <c r="EW217" s="5"/>
      <c r="EX217" s="5"/>
      <c r="EY217" s="5"/>
      <c r="EZ217" s="5"/>
      <c r="FA217" s="5"/>
      <c r="FB217" s="5"/>
      <c r="FC217" s="5"/>
      <c r="FD217" s="5"/>
      <c r="FE217" s="5"/>
      <c r="FF217" s="5"/>
      <c r="FG217" s="5"/>
      <c r="FH217" s="5"/>
      <c r="FI217" s="5"/>
      <c r="FJ217" s="5"/>
      <c r="FK217" s="5"/>
      <c r="FL217" s="5"/>
      <c r="FM217" s="5"/>
      <c r="FN217" s="5"/>
    </row>
    <row r="218" spans="21:170" x14ac:dyDescent="0.2">
      <c r="U218" s="5"/>
      <c r="V218" s="5"/>
      <c r="W218" s="5"/>
      <c r="AK218" s="5"/>
      <c r="AL218" s="5"/>
      <c r="AM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5"/>
      <c r="EJ218" s="5"/>
      <c r="EK218" s="5"/>
      <c r="EL218" s="5"/>
      <c r="EM218" s="5"/>
      <c r="EN218" s="5"/>
      <c r="EO218" s="5"/>
      <c r="EP218" s="5"/>
      <c r="EQ218" s="5"/>
      <c r="ER218" s="5"/>
      <c r="ES218" s="5"/>
      <c r="ET218" s="5"/>
      <c r="EU218" s="5"/>
      <c r="EV218" s="5"/>
      <c r="EW218" s="5"/>
      <c r="EX218" s="5"/>
      <c r="EY218" s="5"/>
      <c r="EZ218" s="5"/>
      <c r="FA218" s="5"/>
      <c r="FB218" s="5"/>
      <c r="FC218" s="5"/>
      <c r="FD218" s="5"/>
      <c r="FE218" s="5"/>
      <c r="FF218" s="5"/>
      <c r="FG218" s="5"/>
      <c r="FH218" s="5"/>
      <c r="FI218" s="5"/>
      <c r="FJ218" s="5"/>
      <c r="FK218" s="5"/>
      <c r="FL218" s="5"/>
      <c r="FM218" s="5"/>
      <c r="FN218" s="5"/>
    </row>
    <row r="219" spans="21:170" x14ac:dyDescent="0.2">
      <c r="U219" s="5"/>
      <c r="V219" s="5"/>
      <c r="W219" s="5"/>
      <c r="AK219" s="5"/>
      <c r="AL219" s="5"/>
      <c r="AM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5"/>
      <c r="EJ219" s="5"/>
      <c r="EK219" s="5"/>
      <c r="EL219" s="5"/>
      <c r="EM219" s="5"/>
      <c r="EN219" s="5"/>
      <c r="EO219" s="5"/>
      <c r="EP219" s="5"/>
      <c r="EQ219" s="5"/>
      <c r="ER219" s="5"/>
      <c r="ES219" s="5"/>
      <c r="ET219" s="5"/>
      <c r="EU219" s="5"/>
      <c r="EV219" s="5"/>
      <c r="EW219" s="5"/>
      <c r="EX219" s="5"/>
      <c r="EY219" s="5"/>
      <c r="EZ219" s="5"/>
      <c r="FA219" s="5"/>
      <c r="FB219" s="5"/>
      <c r="FC219" s="5"/>
      <c r="FD219" s="5"/>
      <c r="FE219" s="5"/>
      <c r="FF219" s="5"/>
      <c r="FG219" s="5"/>
      <c r="FH219" s="5"/>
      <c r="FI219" s="5"/>
      <c r="FJ219" s="5"/>
      <c r="FK219" s="5"/>
      <c r="FL219" s="5"/>
      <c r="FM219" s="5"/>
      <c r="FN219" s="5"/>
    </row>
    <row r="220" spans="21:170" x14ac:dyDescent="0.2">
      <c r="U220" s="5"/>
      <c r="V220" s="5"/>
      <c r="W220" s="5"/>
      <c r="AK220" s="5"/>
      <c r="AL220" s="5"/>
      <c r="AM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DZ220" s="5"/>
      <c r="EA220" s="5"/>
      <c r="EB220" s="5"/>
      <c r="EC220" s="5"/>
      <c r="ED220" s="5"/>
      <c r="EE220" s="5"/>
      <c r="EF220" s="5"/>
      <c r="EG220" s="5"/>
      <c r="EH220" s="5"/>
      <c r="EI220" s="5"/>
      <c r="EJ220" s="5"/>
      <c r="EK220" s="5"/>
      <c r="EL220" s="5"/>
      <c r="EM220" s="5"/>
      <c r="EN220" s="5"/>
      <c r="EO220" s="5"/>
      <c r="EP220" s="5"/>
      <c r="EQ220" s="5"/>
      <c r="ER220" s="5"/>
      <c r="ES220" s="5"/>
      <c r="ET220" s="5"/>
      <c r="EU220" s="5"/>
      <c r="EV220" s="5"/>
      <c r="EW220" s="5"/>
      <c r="EX220" s="5"/>
      <c r="EY220" s="5"/>
      <c r="EZ220" s="5"/>
      <c r="FA220" s="5"/>
      <c r="FB220" s="5"/>
      <c r="FC220" s="5"/>
      <c r="FD220" s="5"/>
      <c r="FE220" s="5"/>
      <c r="FF220" s="5"/>
      <c r="FG220" s="5"/>
      <c r="FH220" s="5"/>
      <c r="FI220" s="5"/>
      <c r="FJ220" s="5"/>
      <c r="FK220" s="5"/>
      <c r="FL220" s="5"/>
      <c r="FM220" s="5"/>
      <c r="FN220" s="5"/>
    </row>
    <row r="221" spans="21:170" x14ac:dyDescent="0.2">
      <c r="U221" s="5"/>
      <c r="V221" s="5"/>
      <c r="W221" s="5"/>
      <c r="AK221" s="5"/>
      <c r="AL221" s="5"/>
      <c r="AM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DZ221" s="5"/>
      <c r="EA221" s="5"/>
      <c r="EB221" s="5"/>
      <c r="EC221" s="5"/>
      <c r="ED221" s="5"/>
      <c r="EE221" s="5"/>
      <c r="EF221" s="5"/>
      <c r="EG221" s="5"/>
      <c r="EH221" s="5"/>
      <c r="EI221" s="5"/>
      <c r="EJ221" s="5"/>
      <c r="EK221" s="5"/>
      <c r="EL221" s="5"/>
      <c r="EM221" s="5"/>
      <c r="EN221" s="5"/>
      <c r="EO221" s="5"/>
      <c r="EP221" s="5"/>
      <c r="EQ221" s="5"/>
      <c r="ER221" s="5"/>
      <c r="ES221" s="5"/>
      <c r="ET221" s="5"/>
      <c r="EU221" s="5"/>
      <c r="EV221" s="5"/>
      <c r="EW221" s="5"/>
      <c r="EX221" s="5"/>
      <c r="EY221" s="5"/>
      <c r="EZ221" s="5"/>
      <c r="FA221" s="5"/>
      <c r="FB221" s="5"/>
      <c r="FC221" s="5"/>
      <c r="FD221" s="5"/>
      <c r="FE221" s="5"/>
      <c r="FF221" s="5"/>
      <c r="FG221" s="5"/>
      <c r="FH221" s="5"/>
      <c r="FI221" s="5"/>
      <c r="FJ221" s="5"/>
      <c r="FK221" s="5"/>
      <c r="FL221" s="5"/>
      <c r="FM221" s="5"/>
      <c r="FN221" s="5"/>
    </row>
    <row r="222" spans="21:170" x14ac:dyDescent="0.2">
      <c r="U222" s="5"/>
      <c r="V222" s="5"/>
      <c r="W222" s="5"/>
      <c r="AK222" s="5"/>
      <c r="AL222" s="5"/>
      <c r="AM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  <c r="DY222" s="5"/>
      <c r="DZ222" s="5"/>
      <c r="EA222" s="5"/>
      <c r="EB222" s="5"/>
      <c r="EC222" s="5"/>
      <c r="ED222" s="5"/>
      <c r="EE222" s="5"/>
      <c r="EF222" s="5"/>
      <c r="EG222" s="5"/>
      <c r="EH222" s="5"/>
      <c r="EI222" s="5"/>
      <c r="EJ222" s="5"/>
      <c r="EK222" s="5"/>
      <c r="EL222" s="5"/>
      <c r="EM222" s="5"/>
      <c r="EN222" s="5"/>
      <c r="EO222" s="5"/>
      <c r="EP222" s="5"/>
      <c r="EQ222" s="5"/>
      <c r="ER222" s="5"/>
      <c r="ES222" s="5"/>
      <c r="ET222" s="5"/>
      <c r="EU222" s="5"/>
      <c r="EV222" s="5"/>
      <c r="EW222" s="5"/>
      <c r="EX222" s="5"/>
      <c r="EY222" s="5"/>
      <c r="EZ222" s="5"/>
      <c r="FA222" s="5"/>
      <c r="FB222" s="5"/>
      <c r="FC222" s="5"/>
      <c r="FD222" s="5"/>
      <c r="FE222" s="5"/>
      <c r="FF222" s="5"/>
      <c r="FG222" s="5"/>
      <c r="FH222" s="5"/>
      <c r="FI222" s="5"/>
      <c r="FJ222" s="5"/>
      <c r="FK222" s="5"/>
      <c r="FL222" s="5"/>
      <c r="FM222" s="5"/>
      <c r="FN222" s="5"/>
    </row>
    <row r="223" spans="21:170" x14ac:dyDescent="0.2">
      <c r="U223" s="5"/>
      <c r="V223" s="5"/>
      <c r="W223" s="5"/>
      <c r="AK223" s="5"/>
      <c r="AL223" s="5"/>
      <c r="AM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DZ223" s="5"/>
      <c r="EA223" s="5"/>
      <c r="EB223" s="5"/>
      <c r="EC223" s="5"/>
      <c r="ED223" s="5"/>
      <c r="EE223" s="5"/>
      <c r="EF223" s="5"/>
      <c r="EG223" s="5"/>
      <c r="EH223" s="5"/>
      <c r="EI223" s="5"/>
      <c r="EJ223" s="5"/>
      <c r="EK223" s="5"/>
      <c r="EL223" s="5"/>
      <c r="EM223" s="5"/>
      <c r="EN223" s="5"/>
      <c r="EO223" s="5"/>
      <c r="EP223" s="5"/>
      <c r="EQ223" s="5"/>
      <c r="ER223" s="5"/>
      <c r="ES223" s="5"/>
      <c r="ET223" s="5"/>
      <c r="EU223" s="5"/>
      <c r="EV223" s="5"/>
      <c r="EW223" s="5"/>
      <c r="EX223" s="5"/>
      <c r="EY223" s="5"/>
      <c r="EZ223" s="5"/>
      <c r="FA223" s="5"/>
      <c r="FB223" s="5"/>
      <c r="FC223" s="5"/>
      <c r="FD223" s="5"/>
      <c r="FE223" s="5"/>
      <c r="FF223" s="5"/>
      <c r="FG223" s="5"/>
      <c r="FH223" s="5"/>
      <c r="FI223" s="5"/>
      <c r="FJ223" s="5"/>
      <c r="FK223" s="5"/>
      <c r="FL223" s="5"/>
      <c r="FM223" s="5"/>
      <c r="FN223" s="5"/>
    </row>
    <row r="224" spans="21:170" x14ac:dyDescent="0.2">
      <c r="U224" s="5"/>
      <c r="V224" s="5"/>
      <c r="W224" s="5"/>
      <c r="AK224" s="5"/>
      <c r="AL224" s="5"/>
      <c r="AM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DZ224" s="5"/>
      <c r="EA224" s="5"/>
      <c r="EB224" s="5"/>
      <c r="EC224" s="5"/>
      <c r="ED224" s="5"/>
      <c r="EE224" s="5"/>
      <c r="EF224" s="5"/>
      <c r="EG224" s="5"/>
      <c r="EH224" s="5"/>
      <c r="EI224" s="5"/>
      <c r="EJ224" s="5"/>
      <c r="EK224" s="5"/>
      <c r="EL224" s="5"/>
      <c r="EM224" s="5"/>
      <c r="EN224" s="5"/>
      <c r="EO224" s="5"/>
      <c r="EP224" s="5"/>
      <c r="EQ224" s="5"/>
      <c r="ER224" s="5"/>
      <c r="ES224" s="5"/>
      <c r="ET224" s="5"/>
      <c r="EU224" s="5"/>
      <c r="EV224" s="5"/>
      <c r="EW224" s="5"/>
      <c r="EX224" s="5"/>
      <c r="EY224" s="5"/>
      <c r="EZ224" s="5"/>
      <c r="FA224" s="5"/>
      <c r="FB224" s="5"/>
      <c r="FC224" s="5"/>
      <c r="FD224" s="5"/>
      <c r="FE224" s="5"/>
      <c r="FF224" s="5"/>
      <c r="FG224" s="5"/>
      <c r="FH224" s="5"/>
      <c r="FI224" s="5"/>
      <c r="FJ224" s="5"/>
      <c r="FK224" s="5"/>
      <c r="FL224" s="5"/>
      <c r="FM224" s="5"/>
      <c r="FN224" s="5"/>
    </row>
    <row r="225" spans="21:170" x14ac:dyDescent="0.2">
      <c r="U225" s="5"/>
      <c r="V225" s="5"/>
      <c r="W225" s="5"/>
      <c r="AK225" s="5"/>
      <c r="AL225" s="5"/>
      <c r="AM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  <c r="DY225" s="5"/>
      <c r="DZ225" s="5"/>
      <c r="EA225" s="5"/>
      <c r="EB225" s="5"/>
      <c r="EC225" s="5"/>
      <c r="ED225" s="5"/>
      <c r="EE225" s="5"/>
      <c r="EF225" s="5"/>
      <c r="EG225" s="5"/>
      <c r="EH225" s="5"/>
      <c r="EI225" s="5"/>
      <c r="EJ225" s="5"/>
      <c r="EK225" s="5"/>
      <c r="EL225" s="5"/>
      <c r="EM225" s="5"/>
      <c r="EN225" s="5"/>
      <c r="EO225" s="5"/>
      <c r="EP225" s="5"/>
      <c r="EQ225" s="5"/>
      <c r="ER225" s="5"/>
      <c r="ES225" s="5"/>
      <c r="ET225" s="5"/>
      <c r="EU225" s="5"/>
      <c r="EV225" s="5"/>
      <c r="EW225" s="5"/>
      <c r="EX225" s="5"/>
      <c r="EY225" s="5"/>
      <c r="EZ225" s="5"/>
      <c r="FA225" s="5"/>
      <c r="FB225" s="5"/>
      <c r="FC225" s="5"/>
      <c r="FD225" s="5"/>
      <c r="FE225" s="5"/>
      <c r="FF225" s="5"/>
      <c r="FG225" s="5"/>
      <c r="FH225" s="5"/>
      <c r="FI225" s="5"/>
      <c r="FJ225" s="5"/>
      <c r="FK225" s="5"/>
      <c r="FL225" s="5"/>
      <c r="FM225" s="5"/>
      <c r="FN225" s="5"/>
    </row>
    <row r="226" spans="21:170" x14ac:dyDescent="0.2">
      <c r="U226" s="5"/>
      <c r="V226" s="5"/>
      <c r="W226" s="5"/>
      <c r="AK226" s="5"/>
      <c r="AL226" s="5"/>
      <c r="AM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  <c r="DY226" s="5"/>
      <c r="DZ226" s="5"/>
      <c r="EA226" s="5"/>
      <c r="EB226" s="5"/>
      <c r="EC226" s="5"/>
      <c r="ED226" s="5"/>
      <c r="EE226" s="5"/>
      <c r="EF226" s="5"/>
      <c r="EG226" s="5"/>
      <c r="EH226" s="5"/>
      <c r="EI226" s="5"/>
      <c r="EJ226" s="5"/>
      <c r="EK226" s="5"/>
      <c r="EL226" s="5"/>
      <c r="EM226" s="5"/>
      <c r="EN226" s="5"/>
      <c r="EO226" s="5"/>
      <c r="EP226" s="5"/>
      <c r="EQ226" s="5"/>
      <c r="ER226" s="5"/>
      <c r="ES226" s="5"/>
      <c r="ET226" s="5"/>
      <c r="EU226" s="5"/>
      <c r="EV226" s="5"/>
      <c r="EW226" s="5"/>
      <c r="EX226" s="5"/>
      <c r="EY226" s="5"/>
      <c r="EZ226" s="5"/>
      <c r="FA226" s="5"/>
      <c r="FB226" s="5"/>
      <c r="FC226" s="5"/>
      <c r="FD226" s="5"/>
      <c r="FE226" s="5"/>
      <c r="FF226" s="5"/>
      <c r="FG226" s="5"/>
      <c r="FH226" s="5"/>
      <c r="FI226" s="5"/>
      <c r="FJ226" s="5"/>
      <c r="FK226" s="5"/>
      <c r="FL226" s="5"/>
      <c r="FM226" s="5"/>
      <c r="FN226" s="5"/>
    </row>
    <row r="227" spans="21:170" x14ac:dyDescent="0.2">
      <c r="U227" s="5"/>
      <c r="V227" s="5"/>
      <c r="W227" s="5"/>
      <c r="AK227" s="5"/>
      <c r="AL227" s="5"/>
      <c r="AM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  <c r="DY227" s="5"/>
      <c r="DZ227" s="5"/>
      <c r="EA227" s="5"/>
      <c r="EB227" s="5"/>
      <c r="EC227" s="5"/>
      <c r="ED227" s="5"/>
      <c r="EE227" s="5"/>
      <c r="EF227" s="5"/>
      <c r="EG227" s="5"/>
      <c r="EH227" s="5"/>
      <c r="EI227" s="5"/>
      <c r="EJ227" s="5"/>
      <c r="EK227" s="5"/>
      <c r="EL227" s="5"/>
      <c r="EM227" s="5"/>
      <c r="EN227" s="5"/>
      <c r="EO227" s="5"/>
      <c r="EP227" s="5"/>
      <c r="EQ227" s="5"/>
      <c r="ER227" s="5"/>
      <c r="ES227" s="5"/>
      <c r="ET227" s="5"/>
      <c r="EU227" s="5"/>
      <c r="EV227" s="5"/>
      <c r="EW227" s="5"/>
      <c r="EX227" s="5"/>
      <c r="EY227" s="5"/>
      <c r="EZ227" s="5"/>
      <c r="FA227" s="5"/>
      <c r="FB227" s="5"/>
      <c r="FC227" s="5"/>
      <c r="FD227" s="5"/>
      <c r="FE227" s="5"/>
      <c r="FF227" s="5"/>
      <c r="FG227" s="5"/>
      <c r="FH227" s="5"/>
      <c r="FI227" s="5"/>
      <c r="FJ227" s="5"/>
      <c r="FK227" s="5"/>
      <c r="FL227" s="5"/>
      <c r="FM227" s="5"/>
      <c r="FN227" s="5"/>
    </row>
    <row r="228" spans="21:170" x14ac:dyDescent="0.2">
      <c r="U228" s="5"/>
      <c r="V228" s="5"/>
      <c r="W228" s="5"/>
      <c r="AK228" s="5"/>
      <c r="AL228" s="5"/>
      <c r="AM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  <c r="DY228" s="5"/>
      <c r="DZ228" s="5"/>
      <c r="EA228" s="5"/>
      <c r="EB228" s="5"/>
      <c r="EC228" s="5"/>
      <c r="ED228" s="5"/>
      <c r="EE228" s="5"/>
      <c r="EF228" s="5"/>
      <c r="EG228" s="5"/>
      <c r="EH228" s="5"/>
      <c r="EI228" s="5"/>
      <c r="EJ228" s="5"/>
      <c r="EK228" s="5"/>
      <c r="EL228" s="5"/>
      <c r="EM228" s="5"/>
      <c r="EN228" s="5"/>
      <c r="EO228" s="5"/>
      <c r="EP228" s="5"/>
      <c r="EQ228" s="5"/>
      <c r="ER228" s="5"/>
      <c r="ES228" s="5"/>
      <c r="ET228" s="5"/>
      <c r="EU228" s="5"/>
      <c r="EV228" s="5"/>
      <c r="EW228" s="5"/>
      <c r="EX228" s="5"/>
      <c r="EY228" s="5"/>
      <c r="EZ228" s="5"/>
      <c r="FA228" s="5"/>
      <c r="FB228" s="5"/>
      <c r="FC228" s="5"/>
      <c r="FD228" s="5"/>
      <c r="FE228" s="5"/>
      <c r="FF228" s="5"/>
      <c r="FG228" s="5"/>
      <c r="FH228" s="5"/>
      <c r="FI228" s="5"/>
      <c r="FJ228" s="5"/>
      <c r="FK228" s="5"/>
      <c r="FL228" s="5"/>
      <c r="FM228" s="5"/>
      <c r="FN228" s="5"/>
    </row>
    <row r="229" spans="21:170" x14ac:dyDescent="0.2">
      <c r="U229" s="5"/>
      <c r="V229" s="5"/>
      <c r="W229" s="5"/>
      <c r="AK229" s="5"/>
      <c r="AL229" s="5"/>
      <c r="AM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DZ229" s="5"/>
      <c r="EA229" s="5"/>
      <c r="EB229" s="5"/>
      <c r="EC229" s="5"/>
      <c r="ED229" s="5"/>
      <c r="EE229" s="5"/>
      <c r="EF229" s="5"/>
      <c r="EG229" s="5"/>
      <c r="EH229" s="5"/>
      <c r="EI229" s="5"/>
      <c r="EJ229" s="5"/>
      <c r="EK229" s="5"/>
      <c r="EL229" s="5"/>
      <c r="EM229" s="5"/>
      <c r="EN229" s="5"/>
      <c r="EO229" s="5"/>
      <c r="EP229" s="5"/>
      <c r="EQ229" s="5"/>
      <c r="ER229" s="5"/>
      <c r="ES229" s="5"/>
      <c r="ET229" s="5"/>
      <c r="EU229" s="5"/>
      <c r="EV229" s="5"/>
      <c r="EW229" s="5"/>
      <c r="EX229" s="5"/>
      <c r="EY229" s="5"/>
      <c r="EZ229" s="5"/>
      <c r="FA229" s="5"/>
      <c r="FB229" s="5"/>
      <c r="FC229" s="5"/>
      <c r="FD229" s="5"/>
      <c r="FE229" s="5"/>
      <c r="FF229" s="5"/>
      <c r="FG229" s="5"/>
      <c r="FH229" s="5"/>
      <c r="FI229" s="5"/>
      <c r="FJ229" s="5"/>
      <c r="FK229" s="5"/>
      <c r="FL229" s="5"/>
      <c r="FM229" s="5"/>
      <c r="FN229" s="5"/>
    </row>
    <row r="230" spans="21:170" x14ac:dyDescent="0.2">
      <c r="U230" s="5"/>
      <c r="V230" s="5"/>
      <c r="W230" s="5"/>
      <c r="AK230" s="5"/>
      <c r="AL230" s="5"/>
      <c r="AM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  <c r="DY230" s="5"/>
      <c r="DZ230" s="5"/>
      <c r="EA230" s="5"/>
      <c r="EB230" s="5"/>
      <c r="EC230" s="5"/>
      <c r="ED230" s="5"/>
      <c r="EE230" s="5"/>
      <c r="EF230" s="5"/>
      <c r="EG230" s="5"/>
      <c r="EH230" s="5"/>
      <c r="EI230" s="5"/>
      <c r="EJ230" s="5"/>
      <c r="EK230" s="5"/>
      <c r="EL230" s="5"/>
      <c r="EM230" s="5"/>
      <c r="EN230" s="5"/>
      <c r="EO230" s="5"/>
      <c r="EP230" s="5"/>
      <c r="EQ230" s="5"/>
      <c r="ER230" s="5"/>
      <c r="ES230" s="5"/>
      <c r="ET230" s="5"/>
      <c r="EU230" s="5"/>
      <c r="EV230" s="5"/>
      <c r="EW230" s="5"/>
      <c r="EX230" s="5"/>
      <c r="EY230" s="5"/>
      <c r="EZ230" s="5"/>
      <c r="FA230" s="5"/>
      <c r="FB230" s="5"/>
      <c r="FC230" s="5"/>
      <c r="FD230" s="5"/>
      <c r="FE230" s="5"/>
      <c r="FF230" s="5"/>
      <c r="FG230" s="5"/>
      <c r="FH230" s="5"/>
      <c r="FI230" s="5"/>
      <c r="FJ230" s="5"/>
      <c r="FK230" s="5"/>
      <c r="FL230" s="5"/>
      <c r="FM230" s="5"/>
      <c r="FN230" s="5"/>
    </row>
    <row r="231" spans="21:170" x14ac:dyDescent="0.2">
      <c r="U231" s="5"/>
      <c r="V231" s="5"/>
      <c r="W231" s="5"/>
      <c r="AK231" s="5"/>
      <c r="AL231" s="5"/>
      <c r="AM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  <c r="DY231" s="5"/>
      <c r="DZ231" s="5"/>
      <c r="EA231" s="5"/>
      <c r="EB231" s="5"/>
      <c r="EC231" s="5"/>
      <c r="ED231" s="5"/>
      <c r="EE231" s="5"/>
      <c r="EF231" s="5"/>
      <c r="EG231" s="5"/>
      <c r="EH231" s="5"/>
      <c r="EI231" s="5"/>
      <c r="EJ231" s="5"/>
      <c r="EK231" s="5"/>
      <c r="EL231" s="5"/>
      <c r="EM231" s="5"/>
      <c r="EN231" s="5"/>
      <c r="EO231" s="5"/>
      <c r="EP231" s="5"/>
      <c r="EQ231" s="5"/>
      <c r="ER231" s="5"/>
      <c r="ES231" s="5"/>
      <c r="ET231" s="5"/>
      <c r="EU231" s="5"/>
      <c r="EV231" s="5"/>
      <c r="EW231" s="5"/>
      <c r="EX231" s="5"/>
      <c r="EY231" s="5"/>
      <c r="EZ231" s="5"/>
      <c r="FA231" s="5"/>
      <c r="FB231" s="5"/>
      <c r="FC231" s="5"/>
      <c r="FD231" s="5"/>
      <c r="FE231" s="5"/>
      <c r="FF231" s="5"/>
      <c r="FG231" s="5"/>
      <c r="FH231" s="5"/>
      <c r="FI231" s="5"/>
      <c r="FJ231" s="5"/>
      <c r="FK231" s="5"/>
      <c r="FL231" s="5"/>
      <c r="FM231" s="5"/>
      <c r="FN231" s="5"/>
    </row>
    <row r="232" spans="21:170" x14ac:dyDescent="0.2">
      <c r="U232" s="5"/>
      <c r="V232" s="5"/>
      <c r="W232" s="5"/>
      <c r="AK232" s="5"/>
      <c r="AL232" s="5"/>
      <c r="AM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  <c r="DY232" s="5"/>
      <c r="DZ232" s="5"/>
      <c r="EA232" s="5"/>
      <c r="EB232" s="5"/>
      <c r="EC232" s="5"/>
      <c r="ED232" s="5"/>
      <c r="EE232" s="5"/>
      <c r="EF232" s="5"/>
      <c r="EG232" s="5"/>
      <c r="EH232" s="5"/>
      <c r="EI232" s="5"/>
      <c r="EJ232" s="5"/>
      <c r="EK232" s="5"/>
      <c r="EL232" s="5"/>
      <c r="EM232" s="5"/>
      <c r="EN232" s="5"/>
      <c r="EO232" s="5"/>
      <c r="EP232" s="5"/>
      <c r="EQ232" s="5"/>
      <c r="ER232" s="5"/>
      <c r="ES232" s="5"/>
      <c r="ET232" s="5"/>
      <c r="EU232" s="5"/>
      <c r="EV232" s="5"/>
      <c r="EW232" s="5"/>
      <c r="EX232" s="5"/>
      <c r="EY232" s="5"/>
      <c r="EZ232" s="5"/>
      <c r="FA232" s="5"/>
      <c r="FB232" s="5"/>
      <c r="FC232" s="5"/>
      <c r="FD232" s="5"/>
      <c r="FE232" s="5"/>
      <c r="FF232" s="5"/>
      <c r="FG232" s="5"/>
      <c r="FH232" s="5"/>
      <c r="FI232" s="5"/>
      <c r="FJ232" s="5"/>
      <c r="FK232" s="5"/>
      <c r="FL232" s="5"/>
      <c r="FM232" s="5"/>
      <c r="FN232" s="5"/>
    </row>
    <row r="233" spans="21:170" x14ac:dyDescent="0.2">
      <c r="U233" s="5"/>
      <c r="V233" s="5"/>
      <c r="W233" s="5"/>
      <c r="AK233" s="5"/>
      <c r="AL233" s="5"/>
      <c r="AM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  <c r="DY233" s="5"/>
      <c r="DZ233" s="5"/>
      <c r="EA233" s="5"/>
      <c r="EB233" s="5"/>
      <c r="EC233" s="5"/>
      <c r="ED233" s="5"/>
      <c r="EE233" s="5"/>
      <c r="EF233" s="5"/>
      <c r="EG233" s="5"/>
      <c r="EH233" s="5"/>
      <c r="EI233" s="5"/>
      <c r="EJ233" s="5"/>
      <c r="EK233" s="5"/>
      <c r="EL233" s="5"/>
      <c r="EM233" s="5"/>
      <c r="EN233" s="5"/>
      <c r="EO233" s="5"/>
      <c r="EP233" s="5"/>
      <c r="EQ233" s="5"/>
      <c r="ER233" s="5"/>
      <c r="ES233" s="5"/>
      <c r="ET233" s="5"/>
      <c r="EU233" s="5"/>
      <c r="EV233" s="5"/>
      <c r="EW233" s="5"/>
      <c r="EX233" s="5"/>
      <c r="EY233" s="5"/>
      <c r="EZ233" s="5"/>
      <c r="FA233" s="5"/>
      <c r="FB233" s="5"/>
      <c r="FC233" s="5"/>
      <c r="FD233" s="5"/>
      <c r="FE233" s="5"/>
      <c r="FF233" s="5"/>
      <c r="FG233" s="5"/>
      <c r="FH233" s="5"/>
      <c r="FI233" s="5"/>
      <c r="FJ233" s="5"/>
      <c r="FK233" s="5"/>
      <c r="FL233" s="5"/>
      <c r="FM233" s="5"/>
      <c r="FN233" s="5"/>
    </row>
    <row r="234" spans="21:170" x14ac:dyDescent="0.2">
      <c r="U234" s="5"/>
      <c r="V234" s="5"/>
      <c r="W234" s="5"/>
      <c r="AK234" s="5"/>
      <c r="AL234" s="5"/>
      <c r="AM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  <c r="DY234" s="5"/>
      <c r="DZ234" s="5"/>
      <c r="EA234" s="5"/>
      <c r="EB234" s="5"/>
      <c r="EC234" s="5"/>
      <c r="ED234" s="5"/>
      <c r="EE234" s="5"/>
      <c r="EF234" s="5"/>
      <c r="EG234" s="5"/>
      <c r="EH234" s="5"/>
      <c r="EI234" s="5"/>
      <c r="EJ234" s="5"/>
      <c r="EK234" s="5"/>
      <c r="EL234" s="5"/>
      <c r="EM234" s="5"/>
      <c r="EN234" s="5"/>
      <c r="EO234" s="5"/>
      <c r="EP234" s="5"/>
      <c r="EQ234" s="5"/>
      <c r="ER234" s="5"/>
      <c r="ES234" s="5"/>
      <c r="ET234" s="5"/>
      <c r="EU234" s="5"/>
      <c r="EV234" s="5"/>
      <c r="EW234" s="5"/>
      <c r="EX234" s="5"/>
      <c r="EY234" s="5"/>
      <c r="EZ234" s="5"/>
      <c r="FA234" s="5"/>
      <c r="FB234" s="5"/>
      <c r="FC234" s="5"/>
      <c r="FD234" s="5"/>
      <c r="FE234" s="5"/>
      <c r="FF234" s="5"/>
      <c r="FG234" s="5"/>
      <c r="FH234" s="5"/>
      <c r="FI234" s="5"/>
      <c r="FJ234" s="5"/>
      <c r="FK234" s="5"/>
      <c r="FL234" s="5"/>
      <c r="FM234" s="5"/>
      <c r="FN234" s="5"/>
    </row>
    <row r="235" spans="21:170" x14ac:dyDescent="0.2">
      <c r="U235" s="5"/>
      <c r="V235" s="5"/>
      <c r="W235" s="5"/>
      <c r="AK235" s="5"/>
      <c r="AL235" s="5"/>
      <c r="AM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  <c r="DY235" s="5"/>
      <c r="DZ235" s="5"/>
      <c r="EA235" s="5"/>
      <c r="EB235" s="5"/>
      <c r="EC235" s="5"/>
      <c r="ED235" s="5"/>
      <c r="EE235" s="5"/>
      <c r="EF235" s="5"/>
      <c r="EG235" s="5"/>
      <c r="EH235" s="5"/>
      <c r="EI235" s="5"/>
      <c r="EJ235" s="5"/>
      <c r="EK235" s="5"/>
      <c r="EL235" s="5"/>
      <c r="EM235" s="5"/>
      <c r="EN235" s="5"/>
      <c r="EO235" s="5"/>
      <c r="EP235" s="5"/>
      <c r="EQ235" s="5"/>
      <c r="ER235" s="5"/>
      <c r="ES235" s="5"/>
      <c r="ET235" s="5"/>
      <c r="EU235" s="5"/>
      <c r="EV235" s="5"/>
      <c r="EW235" s="5"/>
      <c r="EX235" s="5"/>
      <c r="EY235" s="5"/>
      <c r="EZ235" s="5"/>
      <c r="FA235" s="5"/>
      <c r="FB235" s="5"/>
      <c r="FC235" s="5"/>
      <c r="FD235" s="5"/>
      <c r="FE235" s="5"/>
      <c r="FF235" s="5"/>
      <c r="FG235" s="5"/>
      <c r="FH235" s="5"/>
      <c r="FI235" s="5"/>
      <c r="FJ235" s="5"/>
      <c r="FK235" s="5"/>
      <c r="FL235" s="5"/>
      <c r="FM235" s="5"/>
      <c r="FN235" s="5"/>
    </row>
    <row r="236" spans="21:170" x14ac:dyDescent="0.2">
      <c r="U236" s="5"/>
      <c r="V236" s="5"/>
      <c r="W236" s="5"/>
      <c r="AK236" s="5"/>
      <c r="AL236" s="5"/>
      <c r="AM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  <c r="DY236" s="5"/>
      <c r="DZ236" s="5"/>
      <c r="EA236" s="5"/>
      <c r="EB236" s="5"/>
      <c r="EC236" s="5"/>
      <c r="ED236" s="5"/>
      <c r="EE236" s="5"/>
      <c r="EF236" s="5"/>
      <c r="EG236" s="5"/>
      <c r="EH236" s="5"/>
      <c r="EI236" s="5"/>
      <c r="EJ236" s="5"/>
      <c r="EK236" s="5"/>
      <c r="EL236" s="5"/>
      <c r="EM236" s="5"/>
      <c r="EN236" s="5"/>
      <c r="EO236" s="5"/>
      <c r="EP236" s="5"/>
      <c r="EQ236" s="5"/>
      <c r="ER236" s="5"/>
      <c r="ES236" s="5"/>
      <c r="ET236" s="5"/>
      <c r="EU236" s="5"/>
      <c r="EV236" s="5"/>
      <c r="EW236" s="5"/>
      <c r="EX236" s="5"/>
      <c r="EY236" s="5"/>
      <c r="EZ236" s="5"/>
      <c r="FA236" s="5"/>
      <c r="FB236" s="5"/>
      <c r="FC236" s="5"/>
      <c r="FD236" s="5"/>
      <c r="FE236" s="5"/>
      <c r="FF236" s="5"/>
      <c r="FG236" s="5"/>
      <c r="FH236" s="5"/>
      <c r="FI236" s="5"/>
      <c r="FJ236" s="5"/>
      <c r="FK236" s="5"/>
      <c r="FL236" s="5"/>
      <c r="FM236" s="5"/>
      <c r="FN236" s="5"/>
    </row>
    <row r="237" spans="21:170" x14ac:dyDescent="0.2">
      <c r="U237" s="5"/>
      <c r="V237" s="5"/>
      <c r="W237" s="5"/>
      <c r="AK237" s="5"/>
      <c r="AL237" s="5"/>
      <c r="AM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DZ237" s="5"/>
      <c r="EA237" s="5"/>
      <c r="EB237" s="5"/>
      <c r="EC237" s="5"/>
      <c r="ED237" s="5"/>
      <c r="EE237" s="5"/>
      <c r="EF237" s="5"/>
      <c r="EG237" s="5"/>
      <c r="EH237" s="5"/>
      <c r="EI237" s="5"/>
      <c r="EJ237" s="5"/>
      <c r="EK237" s="5"/>
      <c r="EL237" s="5"/>
      <c r="EM237" s="5"/>
      <c r="EN237" s="5"/>
      <c r="EO237" s="5"/>
      <c r="EP237" s="5"/>
      <c r="EQ237" s="5"/>
      <c r="ER237" s="5"/>
      <c r="ES237" s="5"/>
      <c r="ET237" s="5"/>
      <c r="EU237" s="5"/>
      <c r="EV237" s="5"/>
      <c r="EW237" s="5"/>
      <c r="EX237" s="5"/>
      <c r="EY237" s="5"/>
      <c r="EZ237" s="5"/>
      <c r="FA237" s="5"/>
      <c r="FB237" s="5"/>
      <c r="FC237" s="5"/>
      <c r="FD237" s="5"/>
      <c r="FE237" s="5"/>
      <c r="FF237" s="5"/>
      <c r="FG237" s="5"/>
      <c r="FH237" s="5"/>
      <c r="FI237" s="5"/>
      <c r="FJ237" s="5"/>
      <c r="FK237" s="5"/>
      <c r="FL237" s="5"/>
      <c r="FM237" s="5"/>
      <c r="FN237" s="5"/>
    </row>
    <row r="238" spans="21:170" x14ac:dyDescent="0.2">
      <c r="U238" s="5"/>
      <c r="V238" s="5"/>
      <c r="W238" s="5"/>
      <c r="AK238" s="5"/>
      <c r="AL238" s="5"/>
      <c r="AM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  <c r="DY238" s="5"/>
      <c r="DZ238" s="5"/>
      <c r="EA238" s="5"/>
      <c r="EB238" s="5"/>
      <c r="EC238" s="5"/>
      <c r="ED238" s="5"/>
      <c r="EE238" s="5"/>
      <c r="EF238" s="5"/>
      <c r="EG238" s="5"/>
      <c r="EH238" s="5"/>
      <c r="EI238" s="5"/>
      <c r="EJ238" s="5"/>
      <c r="EK238" s="5"/>
      <c r="EL238" s="5"/>
      <c r="EM238" s="5"/>
      <c r="EN238" s="5"/>
      <c r="EO238" s="5"/>
      <c r="EP238" s="5"/>
      <c r="EQ238" s="5"/>
      <c r="ER238" s="5"/>
      <c r="ES238" s="5"/>
      <c r="ET238" s="5"/>
      <c r="EU238" s="5"/>
      <c r="EV238" s="5"/>
      <c r="EW238" s="5"/>
      <c r="EX238" s="5"/>
      <c r="EY238" s="5"/>
      <c r="EZ238" s="5"/>
      <c r="FA238" s="5"/>
      <c r="FB238" s="5"/>
      <c r="FC238" s="5"/>
      <c r="FD238" s="5"/>
      <c r="FE238" s="5"/>
      <c r="FF238" s="5"/>
      <c r="FG238" s="5"/>
      <c r="FH238" s="5"/>
      <c r="FI238" s="5"/>
      <c r="FJ238" s="5"/>
      <c r="FK238" s="5"/>
      <c r="FL238" s="5"/>
      <c r="FM238" s="5"/>
      <c r="FN238" s="5"/>
    </row>
    <row r="239" spans="21:170" x14ac:dyDescent="0.2">
      <c r="U239" s="5"/>
      <c r="V239" s="5"/>
      <c r="W239" s="5"/>
      <c r="AK239" s="5"/>
      <c r="AL239" s="5"/>
      <c r="AM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  <c r="DY239" s="5"/>
      <c r="DZ239" s="5"/>
      <c r="EA239" s="5"/>
      <c r="EB239" s="5"/>
      <c r="EC239" s="5"/>
      <c r="ED239" s="5"/>
      <c r="EE239" s="5"/>
      <c r="EF239" s="5"/>
      <c r="EG239" s="5"/>
      <c r="EH239" s="5"/>
      <c r="EI239" s="5"/>
      <c r="EJ239" s="5"/>
      <c r="EK239" s="5"/>
      <c r="EL239" s="5"/>
      <c r="EM239" s="5"/>
      <c r="EN239" s="5"/>
      <c r="EO239" s="5"/>
      <c r="EP239" s="5"/>
      <c r="EQ239" s="5"/>
      <c r="ER239" s="5"/>
      <c r="ES239" s="5"/>
      <c r="ET239" s="5"/>
      <c r="EU239" s="5"/>
      <c r="EV239" s="5"/>
      <c r="EW239" s="5"/>
      <c r="EX239" s="5"/>
      <c r="EY239" s="5"/>
      <c r="EZ239" s="5"/>
      <c r="FA239" s="5"/>
      <c r="FB239" s="5"/>
      <c r="FC239" s="5"/>
      <c r="FD239" s="5"/>
      <c r="FE239" s="5"/>
      <c r="FF239" s="5"/>
      <c r="FG239" s="5"/>
      <c r="FH239" s="5"/>
      <c r="FI239" s="5"/>
      <c r="FJ239" s="5"/>
      <c r="FK239" s="5"/>
      <c r="FL239" s="5"/>
      <c r="FM239" s="5"/>
      <c r="FN239" s="5"/>
    </row>
    <row r="240" spans="21:170" x14ac:dyDescent="0.2">
      <c r="U240" s="5"/>
      <c r="V240" s="5"/>
      <c r="W240" s="5"/>
      <c r="AK240" s="5"/>
      <c r="AL240" s="5"/>
      <c r="AM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  <c r="DY240" s="5"/>
      <c r="DZ240" s="5"/>
      <c r="EA240" s="5"/>
      <c r="EB240" s="5"/>
      <c r="EC240" s="5"/>
      <c r="ED240" s="5"/>
      <c r="EE240" s="5"/>
      <c r="EF240" s="5"/>
      <c r="EG240" s="5"/>
      <c r="EH240" s="5"/>
      <c r="EI240" s="5"/>
      <c r="EJ240" s="5"/>
      <c r="EK240" s="5"/>
      <c r="EL240" s="5"/>
      <c r="EM240" s="5"/>
      <c r="EN240" s="5"/>
      <c r="EO240" s="5"/>
      <c r="EP240" s="5"/>
      <c r="EQ240" s="5"/>
      <c r="ER240" s="5"/>
      <c r="ES240" s="5"/>
      <c r="ET240" s="5"/>
      <c r="EU240" s="5"/>
      <c r="EV240" s="5"/>
      <c r="EW240" s="5"/>
      <c r="EX240" s="5"/>
      <c r="EY240" s="5"/>
      <c r="EZ240" s="5"/>
      <c r="FA240" s="5"/>
      <c r="FB240" s="5"/>
      <c r="FC240" s="5"/>
      <c r="FD240" s="5"/>
      <c r="FE240" s="5"/>
      <c r="FF240" s="5"/>
      <c r="FG240" s="5"/>
      <c r="FH240" s="5"/>
      <c r="FI240" s="5"/>
      <c r="FJ240" s="5"/>
      <c r="FK240" s="5"/>
      <c r="FL240" s="5"/>
      <c r="FM240" s="5"/>
      <c r="FN240" s="5"/>
    </row>
    <row r="241" spans="21:170" x14ac:dyDescent="0.2">
      <c r="U241" s="5"/>
      <c r="V241" s="5"/>
      <c r="W241" s="5"/>
      <c r="AK241" s="5"/>
      <c r="AL241" s="5"/>
      <c r="AM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  <c r="DY241" s="5"/>
      <c r="DZ241" s="5"/>
      <c r="EA241" s="5"/>
      <c r="EB241" s="5"/>
      <c r="EC241" s="5"/>
      <c r="ED241" s="5"/>
      <c r="EE241" s="5"/>
      <c r="EF241" s="5"/>
      <c r="EG241" s="5"/>
      <c r="EH241" s="5"/>
      <c r="EI241" s="5"/>
      <c r="EJ241" s="5"/>
      <c r="EK241" s="5"/>
      <c r="EL241" s="5"/>
      <c r="EM241" s="5"/>
      <c r="EN241" s="5"/>
      <c r="EO241" s="5"/>
      <c r="EP241" s="5"/>
      <c r="EQ241" s="5"/>
      <c r="ER241" s="5"/>
      <c r="ES241" s="5"/>
      <c r="ET241" s="5"/>
      <c r="EU241" s="5"/>
      <c r="EV241" s="5"/>
      <c r="EW241" s="5"/>
      <c r="EX241" s="5"/>
      <c r="EY241" s="5"/>
      <c r="EZ241" s="5"/>
      <c r="FA241" s="5"/>
      <c r="FB241" s="5"/>
      <c r="FC241" s="5"/>
      <c r="FD241" s="5"/>
      <c r="FE241" s="5"/>
      <c r="FF241" s="5"/>
      <c r="FG241" s="5"/>
      <c r="FH241" s="5"/>
      <c r="FI241" s="5"/>
      <c r="FJ241" s="5"/>
      <c r="FK241" s="5"/>
      <c r="FL241" s="5"/>
      <c r="FM241" s="5"/>
      <c r="FN241" s="5"/>
    </row>
    <row r="242" spans="21:170" x14ac:dyDescent="0.2">
      <c r="U242" s="5"/>
      <c r="V242" s="5"/>
      <c r="W242" s="5"/>
      <c r="AK242" s="5"/>
      <c r="AL242" s="5"/>
      <c r="AM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  <c r="DY242" s="5"/>
      <c r="DZ242" s="5"/>
      <c r="EA242" s="5"/>
      <c r="EB242" s="5"/>
      <c r="EC242" s="5"/>
      <c r="ED242" s="5"/>
      <c r="EE242" s="5"/>
      <c r="EF242" s="5"/>
      <c r="EG242" s="5"/>
      <c r="EH242" s="5"/>
      <c r="EI242" s="5"/>
      <c r="EJ242" s="5"/>
      <c r="EK242" s="5"/>
      <c r="EL242" s="5"/>
      <c r="EM242" s="5"/>
      <c r="EN242" s="5"/>
      <c r="EO242" s="5"/>
      <c r="EP242" s="5"/>
      <c r="EQ242" s="5"/>
      <c r="ER242" s="5"/>
      <c r="ES242" s="5"/>
      <c r="ET242" s="5"/>
      <c r="EU242" s="5"/>
      <c r="EV242" s="5"/>
      <c r="EW242" s="5"/>
      <c r="EX242" s="5"/>
      <c r="EY242" s="5"/>
      <c r="EZ242" s="5"/>
      <c r="FA242" s="5"/>
      <c r="FB242" s="5"/>
      <c r="FC242" s="5"/>
      <c r="FD242" s="5"/>
      <c r="FE242" s="5"/>
      <c r="FF242" s="5"/>
      <c r="FG242" s="5"/>
      <c r="FH242" s="5"/>
      <c r="FI242" s="5"/>
      <c r="FJ242" s="5"/>
      <c r="FK242" s="5"/>
      <c r="FL242" s="5"/>
      <c r="FM242" s="5"/>
      <c r="FN242" s="5"/>
    </row>
    <row r="243" spans="21:170" x14ac:dyDescent="0.2">
      <c r="U243" s="5"/>
      <c r="V243" s="5"/>
      <c r="W243" s="5"/>
      <c r="AK243" s="5"/>
      <c r="AL243" s="5"/>
      <c r="AM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  <c r="DY243" s="5"/>
      <c r="DZ243" s="5"/>
      <c r="EA243" s="5"/>
      <c r="EB243" s="5"/>
      <c r="EC243" s="5"/>
      <c r="ED243" s="5"/>
      <c r="EE243" s="5"/>
      <c r="EF243" s="5"/>
      <c r="EG243" s="5"/>
      <c r="EH243" s="5"/>
      <c r="EI243" s="5"/>
      <c r="EJ243" s="5"/>
      <c r="EK243" s="5"/>
      <c r="EL243" s="5"/>
      <c r="EM243" s="5"/>
      <c r="EN243" s="5"/>
      <c r="EO243" s="5"/>
      <c r="EP243" s="5"/>
      <c r="EQ243" s="5"/>
      <c r="ER243" s="5"/>
      <c r="ES243" s="5"/>
      <c r="ET243" s="5"/>
      <c r="EU243" s="5"/>
      <c r="EV243" s="5"/>
      <c r="EW243" s="5"/>
      <c r="EX243" s="5"/>
      <c r="EY243" s="5"/>
      <c r="EZ243" s="5"/>
      <c r="FA243" s="5"/>
      <c r="FB243" s="5"/>
      <c r="FC243" s="5"/>
      <c r="FD243" s="5"/>
      <c r="FE243" s="5"/>
      <c r="FF243" s="5"/>
      <c r="FG243" s="5"/>
      <c r="FH243" s="5"/>
      <c r="FI243" s="5"/>
      <c r="FJ243" s="5"/>
      <c r="FK243" s="5"/>
      <c r="FL243" s="5"/>
      <c r="FM243" s="5"/>
      <c r="FN243" s="5"/>
    </row>
    <row r="244" spans="21:170" x14ac:dyDescent="0.2">
      <c r="U244" s="5"/>
      <c r="V244" s="5"/>
      <c r="W244" s="5"/>
      <c r="AK244" s="5"/>
      <c r="AL244" s="5"/>
      <c r="AM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DZ244" s="5"/>
      <c r="EA244" s="5"/>
      <c r="EB244" s="5"/>
      <c r="EC244" s="5"/>
      <c r="ED244" s="5"/>
      <c r="EE244" s="5"/>
      <c r="EF244" s="5"/>
      <c r="EG244" s="5"/>
      <c r="EH244" s="5"/>
      <c r="EI244" s="5"/>
      <c r="EJ244" s="5"/>
      <c r="EK244" s="5"/>
      <c r="EL244" s="5"/>
      <c r="EM244" s="5"/>
      <c r="EN244" s="5"/>
      <c r="EO244" s="5"/>
      <c r="EP244" s="5"/>
      <c r="EQ244" s="5"/>
      <c r="ER244" s="5"/>
      <c r="ES244" s="5"/>
      <c r="ET244" s="5"/>
      <c r="EU244" s="5"/>
      <c r="EV244" s="5"/>
      <c r="EW244" s="5"/>
      <c r="EX244" s="5"/>
      <c r="EY244" s="5"/>
      <c r="EZ244" s="5"/>
      <c r="FA244" s="5"/>
      <c r="FB244" s="5"/>
      <c r="FC244" s="5"/>
      <c r="FD244" s="5"/>
      <c r="FE244" s="5"/>
      <c r="FF244" s="5"/>
      <c r="FG244" s="5"/>
      <c r="FH244" s="5"/>
      <c r="FI244" s="5"/>
      <c r="FJ244" s="5"/>
      <c r="FK244" s="5"/>
      <c r="FL244" s="5"/>
      <c r="FM244" s="5"/>
      <c r="FN244" s="5"/>
    </row>
    <row r="245" spans="21:170" x14ac:dyDescent="0.2">
      <c r="U245" s="5"/>
      <c r="V245" s="5"/>
      <c r="W245" s="5"/>
      <c r="AK245" s="5"/>
      <c r="AL245" s="5"/>
      <c r="AM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  <c r="ED245" s="5"/>
      <c r="EE245" s="5"/>
      <c r="EF245" s="5"/>
      <c r="EG245" s="5"/>
      <c r="EH245" s="5"/>
      <c r="EI245" s="5"/>
      <c r="EJ245" s="5"/>
      <c r="EK245" s="5"/>
      <c r="EL245" s="5"/>
      <c r="EM245" s="5"/>
      <c r="EN245" s="5"/>
      <c r="EO245" s="5"/>
      <c r="EP245" s="5"/>
      <c r="EQ245" s="5"/>
      <c r="ER245" s="5"/>
      <c r="ES245" s="5"/>
      <c r="ET245" s="5"/>
      <c r="EU245" s="5"/>
      <c r="EV245" s="5"/>
      <c r="EW245" s="5"/>
      <c r="EX245" s="5"/>
      <c r="EY245" s="5"/>
      <c r="EZ245" s="5"/>
      <c r="FA245" s="5"/>
      <c r="FB245" s="5"/>
      <c r="FC245" s="5"/>
      <c r="FD245" s="5"/>
      <c r="FE245" s="5"/>
      <c r="FF245" s="5"/>
      <c r="FG245" s="5"/>
      <c r="FH245" s="5"/>
      <c r="FI245" s="5"/>
      <c r="FJ245" s="5"/>
      <c r="FK245" s="5"/>
      <c r="FL245" s="5"/>
      <c r="FM245" s="5"/>
      <c r="FN245" s="5"/>
    </row>
    <row r="246" spans="21:170" x14ac:dyDescent="0.2">
      <c r="U246" s="5"/>
      <c r="V246" s="5"/>
      <c r="W246" s="5"/>
      <c r="AK246" s="5"/>
      <c r="AL246" s="5"/>
      <c r="AM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DZ246" s="5"/>
      <c r="EA246" s="5"/>
      <c r="EB246" s="5"/>
      <c r="EC246" s="5"/>
      <c r="ED246" s="5"/>
      <c r="EE246" s="5"/>
      <c r="EF246" s="5"/>
      <c r="EG246" s="5"/>
      <c r="EH246" s="5"/>
      <c r="EI246" s="5"/>
      <c r="EJ246" s="5"/>
      <c r="EK246" s="5"/>
      <c r="EL246" s="5"/>
      <c r="EM246" s="5"/>
      <c r="EN246" s="5"/>
      <c r="EO246" s="5"/>
      <c r="EP246" s="5"/>
      <c r="EQ246" s="5"/>
      <c r="ER246" s="5"/>
      <c r="ES246" s="5"/>
      <c r="ET246" s="5"/>
      <c r="EU246" s="5"/>
      <c r="EV246" s="5"/>
      <c r="EW246" s="5"/>
      <c r="EX246" s="5"/>
      <c r="EY246" s="5"/>
      <c r="EZ246" s="5"/>
      <c r="FA246" s="5"/>
      <c r="FB246" s="5"/>
      <c r="FC246" s="5"/>
      <c r="FD246" s="5"/>
      <c r="FE246" s="5"/>
      <c r="FF246" s="5"/>
      <c r="FG246" s="5"/>
      <c r="FH246" s="5"/>
      <c r="FI246" s="5"/>
      <c r="FJ246" s="5"/>
      <c r="FK246" s="5"/>
      <c r="FL246" s="5"/>
      <c r="FM246" s="5"/>
      <c r="FN246" s="5"/>
    </row>
    <row r="247" spans="21:170" x14ac:dyDescent="0.2">
      <c r="U247" s="5"/>
      <c r="V247" s="5"/>
      <c r="W247" s="5"/>
      <c r="AK247" s="5"/>
      <c r="AL247" s="5"/>
      <c r="AM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/>
      <c r="ED247" s="5"/>
      <c r="EE247" s="5"/>
      <c r="EF247" s="5"/>
      <c r="EG247" s="5"/>
      <c r="EH247" s="5"/>
      <c r="EI247" s="5"/>
      <c r="EJ247" s="5"/>
      <c r="EK247" s="5"/>
      <c r="EL247" s="5"/>
      <c r="EM247" s="5"/>
      <c r="EN247" s="5"/>
      <c r="EO247" s="5"/>
      <c r="EP247" s="5"/>
      <c r="EQ247" s="5"/>
      <c r="ER247" s="5"/>
      <c r="ES247" s="5"/>
      <c r="ET247" s="5"/>
      <c r="EU247" s="5"/>
      <c r="EV247" s="5"/>
      <c r="EW247" s="5"/>
      <c r="EX247" s="5"/>
      <c r="EY247" s="5"/>
      <c r="EZ247" s="5"/>
      <c r="FA247" s="5"/>
      <c r="FB247" s="5"/>
      <c r="FC247" s="5"/>
      <c r="FD247" s="5"/>
      <c r="FE247" s="5"/>
      <c r="FF247" s="5"/>
      <c r="FG247" s="5"/>
      <c r="FH247" s="5"/>
      <c r="FI247" s="5"/>
      <c r="FJ247" s="5"/>
      <c r="FK247" s="5"/>
      <c r="FL247" s="5"/>
      <c r="FM247" s="5"/>
      <c r="FN247" s="5"/>
    </row>
    <row r="248" spans="21:170" x14ac:dyDescent="0.2">
      <c r="U248" s="5"/>
      <c r="V248" s="5"/>
      <c r="W248" s="5"/>
      <c r="AK248" s="5"/>
      <c r="AL248" s="5"/>
      <c r="AM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DZ248" s="5"/>
      <c r="EA248" s="5"/>
      <c r="EB248" s="5"/>
      <c r="EC248" s="5"/>
      <c r="ED248" s="5"/>
      <c r="EE248" s="5"/>
      <c r="EF248" s="5"/>
      <c r="EG248" s="5"/>
      <c r="EH248" s="5"/>
      <c r="EI248" s="5"/>
      <c r="EJ248" s="5"/>
      <c r="EK248" s="5"/>
      <c r="EL248" s="5"/>
      <c r="EM248" s="5"/>
      <c r="EN248" s="5"/>
      <c r="EO248" s="5"/>
      <c r="EP248" s="5"/>
      <c r="EQ248" s="5"/>
      <c r="ER248" s="5"/>
      <c r="ES248" s="5"/>
      <c r="ET248" s="5"/>
      <c r="EU248" s="5"/>
      <c r="EV248" s="5"/>
      <c r="EW248" s="5"/>
      <c r="EX248" s="5"/>
      <c r="EY248" s="5"/>
      <c r="EZ248" s="5"/>
      <c r="FA248" s="5"/>
      <c r="FB248" s="5"/>
      <c r="FC248" s="5"/>
      <c r="FD248" s="5"/>
      <c r="FE248" s="5"/>
      <c r="FF248" s="5"/>
      <c r="FG248" s="5"/>
      <c r="FH248" s="5"/>
      <c r="FI248" s="5"/>
      <c r="FJ248" s="5"/>
      <c r="FK248" s="5"/>
      <c r="FL248" s="5"/>
      <c r="FM248" s="5"/>
      <c r="FN248" s="5"/>
    </row>
    <row r="249" spans="21:170" x14ac:dyDescent="0.2">
      <c r="U249" s="5"/>
      <c r="V249" s="5"/>
      <c r="W249" s="5"/>
      <c r="AK249" s="5"/>
      <c r="AL249" s="5"/>
      <c r="AM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/>
      <c r="EC249" s="5"/>
      <c r="ED249" s="5"/>
      <c r="EE249" s="5"/>
      <c r="EF249" s="5"/>
      <c r="EG249" s="5"/>
      <c r="EH249" s="5"/>
      <c r="EI249" s="5"/>
      <c r="EJ249" s="5"/>
      <c r="EK249" s="5"/>
      <c r="EL249" s="5"/>
      <c r="EM249" s="5"/>
      <c r="EN249" s="5"/>
      <c r="EO249" s="5"/>
      <c r="EP249" s="5"/>
      <c r="EQ249" s="5"/>
      <c r="ER249" s="5"/>
      <c r="ES249" s="5"/>
      <c r="ET249" s="5"/>
      <c r="EU249" s="5"/>
      <c r="EV249" s="5"/>
      <c r="EW249" s="5"/>
      <c r="EX249" s="5"/>
      <c r="EY249" s="5"/>
      <c r="EZ249" s="5"/>
      <c r="FA249" s="5"/>
      <c r="FB249" s="5"/>
      <c r="FC249" s="5"/>
      <c r="FD249" s="5"/>
      <c r="FE249" s="5"/>
      <c r="FF249" s="5"/>
      <c r="FG249" s="5"/>
      <c r="FH249" s="5"/>
      <c r="FI249" s="5"/>
      <c r="FJ249" s="5"/>
      <c r="FK249" s="5"/>
      <c r="FL249" s="5"/>
      <c r="FM249" s="5"/>
      <c r="FN249" s="5"/>
    </row>
    <row r="250" spans="21:170" x14ac:dyDescent="0.2">
      <c r="U250" s="5"/>
      <c r="V250" s="5"/>
      <c r="W250" s="5"/>
      <c r="AK250" s="5"/>
      <c r="AL250" s="5"/>
      <c r="AM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DZ250" s="5"/>
      <c r="EA250" s="5"/>
      <c r="EB250" s="5"/>
      <c r="EC250" s="5"/>
      <c r="ED250" s="5"/>
      <c r="EE250" s="5"/>
      <c r="EF250" s="5"/>
      <c r="EG250" s="5"/>
      <c r="EH250" s="5"/>
      <c r="EI250" s="5"/>
      <c r="EJ250" s="5"/>
      <c r="EK250" s="5"/>
      <c r="EL250" s="5"/>
      <c r="EM250" s="5"/>
      <c r="EN250" s="5"/>
      <c r="EO250" s="5"/>
      <c r="EP250" s="5"/>
      <c r="EQ250" s="5"/>
      <c r="ER250" s="5"/>
      <c r="ES250" s="5"/>
      <c r="ET250" s="5"/>
      <c r="EU250" s="5"/>
      <c r="EV250" s="5"/>
      <c r="EW250" s="5"/>
      <c r="EX250" s="5"/>
      <c r="EY250" s="5"/>
      <c r="EZ250" s="5"/>
      <c r="FA250" s="5"/>
      <c r="FB250" s="5"/>
      <c r="FC250" s="5"/>
      <c r="FD250" s="5"/>
      <c r="FE250" s="5"/>
      <c r="FF250" s="5"/>
      <c r="FG250" s="5"/>
      <c r="FH250" s="5"/>
      <c r="FI250" s="5"/>
      <c r="FJ250" s="5"/>
      <c r="FK250" s="5"/>
      <c r="FL250" s="5"/>
      <c r="FM250" s="5"/>
      <c r="FN250" s="5"/>
    </row>
    <row r="251" spans="21:170" x14ac:dyDescent="0.2">
      <c r="U251" s="5"/>
      <c r="V251" s="5"/>
      <c r="W251" s="5"/>
      <c r="AK251" s="5"/>
      <c r="AL251" s="5"/>
      <c r="AM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/>
      <c r="ED251" s="5"/>
      <c r="EE251" s="5"/>
      <c r="EF251" s="5"/>
      <c r="EG251" s="5"/>
      <c r="EH251" s="5"/>
      <c r="EI251" s="5"/>
      <c r="EJ251" s="5"/>
      <c r="EK251" s="5"/>
      <c r="EL251" s="5"/>
      <c r="EM251" s="5"/>
      <c r="EN251" s="5"/>
      <c r="EO251" s="5"/>
      <c r="EP251" s="5"/>
      <c r="EQ251" s="5"/>
      <c r="ER251" s="5"/>
      <c r="ES251" s="5"/>
      <c r="ET251" s="5"/>
      <c r="EU251" s="5"/>
      <c r="EV251" s="5"/>
      <c r="EW251" s="5"/>
      <c r="EX251" s="5"/>
      <c r="EY251" s="5"/>
      <c r="EZ251" s="5"/>
      <c r="FA251" s="5"/>
      <c r="FB251" s="5"/>
      <c r="FC251" s="5"/>
      <c r="FD251" s="5"/>
      <c r="FE251" s="5"/>
      <c r="FF251" s="5"/>
      <c r="FG251" s="5"/>
      <c r="FH251" s="5"/>
      <c r="FI251" s="5"/>
      <c r="FJ251" s="5"/>
      <c r="FK251" s="5"/>
      <c r="FL251" s="5"/>
      <c r="FM251" s="5"/>
      <c r="FN251" s="5"/>
    </row>
    <row r="252" spans="21:170" x14ac:dyDescent="0.2">
      <c r="U252" s="5"/>
      <c r="V252" s="5"/>
      <c r="W252" s="5"/>
      <c r="AK252" s="5"/>
      <c r="AL252" s="5"/>
      <c r="AM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DZ252" s="5"/>
      <c r="EA252" s="5"/>
      <c r="EB252" s="5"/>
      <c r="EC252" s="5"/>
      <c r="ED252" s="5"/>
      <c r="EE252" s="5"/>
      <c r="EF252" s="5"/>
      <c r="EG252" s="5"/>
      <c r="EH252" s="5"/>
      <c r="EI252" s="5"/>
      <c r="EJ252" s="5"/>
      <c r="EK252" s="5"/>
      <c r="EL252" s="5"/>
      <c r="EM252" s="5"/>
      <c r="EN252" s="5"/>
      <c r="EO252" s="5"/>
      <c r="EP252" s="5"/>
      <c r="EQ252" s="5"/>
      <c r="ER252" s="5"/>
      <c r="ES252" s="5"/>
      <c r="ET252" s="5"/>
      <c r="EU252" s="5"/>
      <c r="EV252" s="5"/>
      <c r="EW252" s="5"/>
      <c r="EX252" s="5"/>
      <c r="EY252" s="5"/>
      <c r="EZ252" s="5"/>
      <c r="FA252" s="5"/>
      <c r="FB252" s="5"/>
      <c r="FC252" s="5"/>
      <c r="FD252" s="5"/>
      <c r="FE252" s="5"/>
      <c r="FF252" s="5"/>
      <c r="FG252" s="5"/>
      <c r="FH252" s="5"/>
      <c r="FI252" s="5"/>
      <c r="FJ252" s="5"/>
      <c r="FK252" s="5"/>
      <c r="FL252" s="5"/>
      <c r="FM252" s="5"/>
      <c r="FN252" s="5"/>
    </row>
    <row r="253" spans="21:170" x14ac:dyDescent="0.2">
      <c r="U253" s="5"/>
      <c r="V253" s="5"/>
      <c r="W253" s="5"/>
      <c r="AK253" s="5"/>
      <c r="AL253" s="5"/>
      <c r="AM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  <c r="DY253" s="5"/>
      <c r="DZ253" s="5"/>
      <c r="EA253" s="5"/>
      <c r="EB253" s="5"/>
      <c r="EC253" s="5"/>
      <c r="ED253" s="5"/>
      <c r="EE253" s="5"/>
      <c r="EF253" s="5"/>
      <c r="EG253" s="5"/>
      <c r="EH253" s="5"/>
      <c r="EI253" s="5"/>
      <c r="EJ253" s="5"/>
      <c r="EK253" s="5"/>
      <c r="EL253" s="5"/>
      <c r="EM253" s="5"/>
      <c r="EN253" s="5"/>
      <c r="EO253" s="5"/>
      <c r="EP253" s="5"/>
      <c r="EQ253" s="5"/>
      <c r="ER253" s="5"/>
      <c r="ES253" s="5"/>
      <c r="ET253" s="5"/>
      <c r="EU253" s="5"/>
      <c r="EV253" s="5"/>
      <c r="EW253" s="5"/>
      <c r="EX253" s="5"/>
      <c r="EY253" s="5"/>
      <c r="EZ253" s="5"/>
      <c r="FA253" s="5"/>
      <c r="FB253" s="5"/>
      <c r="FC253" s="5"/>
      <c r="FD253" s="5"/>
      <c r="FE253" s="5"/>
      <c r="FF253" s="5"/>
      <c r="FG253" s="5"/>
      <c r="FH253" s="5"/>
      <c r="FI253" s="5"/>
      <c r="FJ253" s="5"/>
      <c r="FK253" s="5"/>
      <c r="FL253" s="5"/>
      <c r="FM253" s="5"/>
      <c r="FN253" s="5"/>
    </row>
    <row r="254" spans="21:170" x14ac:dyDescent="0.2">
      <c r="U254" s="5"/>
      <c r="V254" s="5"/>
      <c r="W254" s="5"/>
      <c r="AK254" s="5"/>
      <c r="AL254" s="5"/>
      <c r="AM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  <c r="DY254" s="5"/>
      <c r="DZ254" s="5"/>
      <c r="EA254" s="5"/>
      <c r="EB254" s="5"/>
      <c r="EC254" s="5"/>
      <c r="ED254" s="5"/>
      <c r="EE254" s="5"/>
      <c r="EF254" s="5"/>
      <c r="EG254" s="5"/>
      <c r="EH254" s="5"/>
      <c r="EI254" s="5"/>
      <c r="EJ254" s="5"/>
      <c r="EK254" s="5"/>
      <c r="EL254" s="5"/>
      <c r="EM254" s="5"/>
      <c r="EN254" s="5"/>
      <c r="EO254" s="5"/>
      <c r="EP254" s="5"/>
      <c r="EQ254" s="5"/>
      <c r="ER254" s="5"/>
      <c r="ES254" s="5"/>
      <c r="ET254" s="5"/>
      <c r="EU254" s="5"/>
      <c r="EV254" s="5"/>
      <c r="EW254" s="5"/>
      <c r="EX254" s="5"/>
      <c r="EY254" s="5"/>
      <c r="EZ254" s="5"/>
      <c r="FA254" s="5"/>
      <c r="FB254" s="5"/>
      <c r="FC254" s="5"/>
      <c r="FD254" s="5"/>
      <c r="FE254" s="5"/>
      <c r="FF254" s="5"/>
      <c r="FG254" s="5"/>
      <c r="FH254" s="5"/>
      <c r="FI254" s="5"/>
      <c r="FJ254" s="5"/>
      <c r="FK254" s="5"/>
      <c r="FL254" s="5"/>
      <c r="FM254" s="5"/>
      <c r="FN254" s="5"/>
    </row>
    <row r="255" spans="21:170" x14ac:dyDescent="0.2">
      <c r="U255" s="5"/>
      <c r="V255" s="5"/>
      <c r="W255" s="5"/>
      <c r="AK255" s="5"/>
      <c r="AL255" s="5"/>
      <c r="AM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DZ255" s="5"/>
      <c r="EA255" s="5"/>
      <c r="EB255" s="5"/>
      <c r="EC255" s="5"/>
      <c r="ED255" s="5"/>
      <c r="EE255" s="5"/>
      <c r="EF255" s="5"/>
      <c r="EG255" s="5"/>
      <c r="EH255" s="5"/>
      <c r="EI255" s="5"/>
      <c r="EJ255" s="5"/>
      <c r="EK255" s="5"/>
      <c r="EL255" s="5"/>
      <c r="EM255" s="5"/>
      <c r="EN255" s="5"/>
      <c r="EO255" s="5"/>
      <c r="EP255" s="5"/>
      <c r="EQ255" s="5"/>
      <c r="ER255" s="5"/>
      <c r="ES255" s="5"/>
      <c r="ET255" s="5"/>
      <c r="EU255" s="5"/>
      <c r="EV255" s="5"/>
      <c r="EW255" s="5"/>
      <c r="EX255" s="5"/>
      <c r="EY255" s="5"/>
      <c r="EZ255" s="5"/>
      <c r="FA255" s="5"/>
      <c r="FB255" s="5"/>
      <c r="FC255" s="5"/>
      <c r="FD255" s="5"/>
      <c r="FE255" s="5"/>
      <c r="FF255" s="5"/>
      <c r="FG255" s="5"/>
      <c r="FH255" s="5"/>
      <c r="FI255" s="5"/>
      <c r="FJ255" s="5"/>
      <c r="FK255" s="5"/>
      <c r="FL255" s="5"/>
      <c r="FM255" s="5"/>
      <c r="FN255" s="5"/>
    </row>
    <row r="256" spans="21:170" x14ac:dyDescent="0.2">
      <c r="U256" s="5"/>
      <c r="V256" s="5"/>
      <c r="W256" s="5"/>
      <c r="AK256" s="5"/>
      <c r="AL256" s="5"/>
      <c r="AM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  <c r="DY256" s="5"/>
      <c r="DZ256" s="5"/>
      <c r="EA256" s="5"/>
      <c r="EB256" s="5"/>
      <c r="EC256" s="5"/>
      <c r="ED256" s="5"/>
      <c r="EE256" s="5"/>
      <c r="EF256" s="5"/>
      <c r="EG256" s="5"/>
      <c r="EH256" s="5"/>
      <c r="EI256" s="5"/>
      <c r="EJ256" s="5"/>
      <c r="EK256" s="5"/>
      <c r="EL256" s="5"/>
      <c r="EM256" s="5"/>
      <c r="EN256" s="5"/>
      <c r="EO256" s="5"/>
      <c r="EP256" s="5"/>
      <c r="EQ256" s="5"/>
      <c r="ER256" s="5"/>
      <c r="ES256" s="5"/>
      <c r="ET256" s="5"/>
      <c r="EU256" s="5"/>
      <c r="EV256" s="5"/>
      <c r="EW256" s="5"/>
      <c r="EX256" s="5"/>
      <c r="EY256" s="5"/>
      <c r="EZ256" s="5"/>
      <c r="FA256" s="5"/>
      <c r="FB256" s="5"/>
      <c r="FC256" s="5"/>
      <c r="FD256" s="5"/>
      <c r="FE256" s="5"/>
      <c r="FF256" s="5"/>
      <c r="FG256" s="5"/>
      <c r="FH256" s="5"/>
      <c r="FI256" s="5"/>
      <c r="FJ256" s="5"/>
      <c r="FK256" s="5"/>
      <c r="FL256" s="5"/>
      <c r="FM256" s="5"/>
      <c r="FN256" s="5"/>
    </row>
    <row r="257" spans="21:170" x14ac:dyDescent="0.2">
      <c r="U257" s="5"/>
      <c r="V257" s="5"/>
      <c r="W257" s="5"/>
      <c r="AK257" s="5"/>
      <c r="AL257" s="5"/>
      <c r="AM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DZ257" s="5"/>
      <c r="EA257" s="5"/>
      <c r="EB257" s="5"/>
      <c r="EC257" s="5"/>
      <c r="ED257" s="5"/>
      <c r="EE257" s="5"/>
      <c r="EF257" s="5"/>
      <c r="EG257" s="5"/>
      <c r="EH257" s="5"/>
      <c r="EI257" s="5"/>
      <c r="EJ257" s="5"/>
      <c r="EK257" s="5"/>
      <c r="EL257" s="5"/>
      <c r="EM257" s="5"/>
      <c r="EN257" s="5"/>
      <c r="EO257" s="5"/>
      <c r="EP257" s="5"/>
      <c r="EQ257" s="5"/>
      <c r="ER257" s="5"/>
      <c r="ES257" s="5"/>
      <c r="ET257" s="5"/>
      <c r="EU257" s="5"/>
      <c r="EV257" s="5"/>
      <c r="EW257" s="5"/>
      <c r="EX257" s="5"/>
      <c r="EY257" s="5"/>
      <c r="EZ257" s="5"/>
      <c r="FA257" s="5"/>
      <c r="FB257" s="5"/>
      <c r="FC257" s="5"/>
      <c r="FD257" s="5"/>
      <c r="FE257" s="5"/>
      <c r="FF257" s="5"/>
      <c r="FG257" s="5"/>
      <c r="FH257" s="5"/>
      <c r="FI257" s="5"/>
      <c r="FJ257" s="5"/>
      <c r="FK257" s="5"/>
      <c r="FL257" s="5"/>
      <c r="FM257" s="5"/>
      <c r="FN257" s="5"/>
    </row>
    <row r="258" spans="21:170" x14ac:dyDescent="0.2">
      <c r="U258" s="5"/>
      <c r="V258" s="5"/>
      <c r="W258" s="5"/>
      <c r="AK258" s="5"/>
      <c r="AL258" s="5"/>
      <c r="AM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  <c r="EE258" s="5"/>
      <c r="EF258" s="5"/>
      <c r="EG258" s="5"/>
      <c r="EH258" s="5"/>
      <c r="EI258" s="5"/>
      <c r="EJ258" s="5"/>
      <c r="EK258" s="5"/>
      <c r="EL258" s="5"/>
      <c r="EM258" s="5"/>
      <c r="EN258" s="5"/>
      <c r="EO258" s="5"/>
      <c r="EP258" s="5"/>
      <c r="EQ258" s="5"/>
      <c r="ER258" s="5"/>
      <c r="ES258" s="5"/>
      <c r="ET258" s="5"/>
      <c r="EU258" s="5"/>
      <c r="EV258" s="5"/>
      <c r="EW258" s="5"/>
      <c r="EX258" s="5"/>
      <c r="EY258" s="5"/>
      <c r="EZ258" s="5"/>
      <c r="FA258" s="5"/>
      <c r="FB258" s="5"/>
      <c r="FC258" s="5"/>
      <c r="FD258" s="5"/>
      <c r="FE258" s="5"/>
      <c r="FF258" s="5"/>
      <c r="FG258" s="5"/>
      <c r="FH258" s="5"/>
      <c r="FI258" s="5"/>
      <c r="FJ258" s="5"/>
      <c r="FK258" s="5"/>
      <c r="FL258" s="5"/>
      <c r="FM258" s="5"/>
      <c r="FN258" s="5"/>
    </row>
    <row r="259" spans="21:170" x14ac:dyDescent="0.2">
      <c r="U259" s="5"/>
      <c r="V259" s="5"/>
      <c r="W259" s="5"/>
      <c r="AK259" s="5"/>
      <c r="AL259" s="5"/>
      <c r="AM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5"/>
      <c r="EH259" s="5"/>
      <c r="EI259" s="5"/>
      <c r="EJ259" s="5"/>
      <c r="EK259" s="5"/>
      <c r="EL259" s="5"/>
      <c r="EM259" s="5"/>
      <c r="EN259" s="5"/>
      <c r="EO259" s="5"/>
      <c r="EP259" s="5"/>
      <c r="EQ259" s="5"/>
      <c r="ER259" s="5"/>
      <c r="ES259" s="5"/>
      <c r="ET259" s="5"/>
      <c r="EU259" s="5"/>
      <c r="EV259" s="5"/>
      <c r="EW259" s="5"/>
      <c r="EX259" s="5"/>
      <c r="EY259" s="5"/>
      <c r="EZ259" s="5"/>
      <c r="FA259" s="5"/>
      <c r="FB259" s="5"/>
      <c r="FC259" s="5"/>
      <c r="FD259" s="5"/>
      <c r="FE259" s="5"/>
      <c r="FF259" s="5"/>
      <c r="FG259" s="5"/>
      <c r="FH259" s="5"/>
      <c r="FI259" s="5"/>
      <c r="FJ259" s="5"/>
      <c r="FK259" s="5"/>
      <c r="FL259" s="5"/>
      <c r="FM259" s="5"/>
      <c r="FN259" s="5"/>
    </row>
    <row r="260" spans="21:170" x14ac:dyDescent="0.2">
      <c r="U260" s="5"/>
      <c r="V260" s="5"/>
      <c r="W260" s="5"/>
      <c r="AK260" s="5"/>
      <c r="AL260" s="5"/>
      <c r="AM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  <c r="ED260" s="5"/>
      <c r="EE260" s="5"/>
      <c r="EF260" s="5"/>
      <c r="EG260" s="5"/>
      <c r="EH260" s="5"/>
      <c r="EI260" s="5"/>
      <c r="EJ260" s="5"/>
      <c r="EK260" s="5"/>
      <c r="EL260" s="5"/>
      <c r="EM260" s="5"/>
      <c r="EN260" s="5"/>
      <c r="EO260" s="5"/>
      <c r="EP260" s="5"/>
      <c r="EQ260" s="5"/>
      <c r="ER260" s="5"/>
      <c r="ES260" s="5"/>
      <c r="ET260" s="5"/>
      <c r="EU260" s="5"/>
      <c r="EV260" s="5"/>
      <c r="EW260" s="5"/>
      <c r="EX260" s="5"/>
      <c r="EY260" s="5"/>
      <c r="EZ260" s="5"/>
      <c r="FA260" s="5"/>
      <c r="FB260" s="5"/>
      <c r="FC260" s="5"/>
      <c r="FD260" s="5"/>
      <c r="FE260" s="5"/>
      <c r="FF260" s="5"/>
      <c r="FG260" s="5"/>
      <c r="FH260" s="5"/>
      <c r="FI260" s="5"/>
      <c r="FJ260" s="5"/>
      <c r="FK260" s="5"/>
      <c r="FL260" s="5"/>
      <c r="FM260" s="5"/>
      <c r="FN260" s="5"/>
    </row>
    <row r="261" spans="21:170" x14ac:dyDescent="0.2">
      <c r="U261" s="5"/>
      <c r="V261" s="5"/>
      <c r="W261" s="5"/>
      <c r="AK261" s="5"/>
      <c r="AL261" s="5"/>
      <c r="AM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/>
      <c r="ED261" s="5"/>
      <c r="EE261" s="5"/>
      <c r="EF261" s="5"/>
      <c r="EG261" s="5"/>
      <c r="EH261" s="5"/>
      <c r="EI261" s="5"/>
      <c r="EJ261" s="5"/>
      <c r="EK261" s="5"/>
      <c r="EL261" s="5"/>
      <c r="EM261" s="5"/>
      <c r="EN261" s="5"/>
      <c r="EO261" s="5"/>
      <c r="EP261" s="5"/>
      <c r="EQ261" s="5"/>
      <c r="ER261" s="5"/>
      <c r="ES261" s="5"/>
      <c r="ET261" s="5"/>
      <c r="EU261" s="5"/>
      <c r="EV261" s="5"/>
      <c r="EW261" s="5"/>
      <c r="EX261" s="5"/>
      <c r="EY261" s="5"/>
      <c r="EZ261" s="5"/>
      <c r="FA261" s="5"/>
      <c r="FB261" s="5"/>
      <c r="FC261" s="5"/>
      <c r="FD261" s="5"/>
      <c r="FE261" s="5"/>
      <c r="FF261" s="5"/>
      <c r="FG261" s="5"/>
      <c r="FH261" s="5"/>
      <c r="FI261" s="5"/>
      <c r="FJ261" s="5"/>
      <c r="FK261" s="5"/>
      <c r="FL261" s="5"/>
      <c r="FM261" s="5"/>
      <c r="FN261" s="5"/>
    </row>
    <row r="262" spans="21:170" x14ac:dyDescent="0.2">
      <c r="U262" s="5"/>
      <c r="V262" s="5"/>
      <c r="W262" s="5"/>
      <c r="AK262" s="5"/>
      <c r="AL262" s="5"/>
      <c r="AM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DZ262" s="5"/>
      <c r="EA262" s="5"/>
      <c r="EB262" s="5"/>
      <c r="EC262" s="5"/>
      <c r="ED262" s="5"/>
      <c r="EE262" s="5"/>
      <c r="EF262" s="5"/>
      <c r="EG262" s="5"/>
      <c r="EH262" s="5"/>
      <c r="EI262" s="5"/>
      <c r="EJ262" s="5"/>
      <c r="EK262" s="5"/>
      <c r="EL262" s="5"/>
      <c r="EM262" s="5"/>
      <c r="EN262" s="5"/>
      <c r="EO262" s="5"/>
      <c r="EP262" s="5"/>
      <c r="EQ262" s="5"/>
      <c r="ER262" s="5"/>
      <c r="ES262" s="5"/>
      <c r="ET262" s="5"/>
      <c r="EU262" s="5"/>
      <c r="EV262" s="5"/>
      <c r="EW262" s="5"/>
      <c r="EX262" s="5"/>
      <c r="EY262" s="5"/>
      <c r="EZ262" s="5"/>
      <c r="FA262" s="5"/>
      <c r="FB262" s="5"/>
      <c r="FC262" s="5"/>
      <c r="FD262" s="5"/>
      <c r="FE262" s="5"/>
      <c r="FF262" s="5"/>
      <c r="FG262" s="5"/>
      <c r="FH262" s="5"/>
      <c r="FI262" s="5"/>
      <c r="FJ262" s="5"/>
      <c r="FK262" s="5"/>
      <c r="FL262" s="5"/>
      <c r="FM262" s="5"/>
      <c r="FN262" s="5"/>
    </row>
    <row r="263" spans="21:170" x14ac:dyDescent="0.2">
      <c r="U263" s="5"/>
      <c r="V263" s="5"/>
      <c r="W263" s="5"/>
      <c r="AK263" s="5"/>
      <c r="AL263" s="5"/>
      <c r="AM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  <c r="DY263" s="5"/>
      <c r="DZ263" s="5"/>
      <c r="EA263" s="5"/>
      <c r="EB263" s="5"/>
      <c r="EC263" s="5"/>
      <c r="ED263" s="5"/>
      <c r="EE263" s="5"/>
      <c r="EF263" s="5"/>
      <c r="EG263" s="5"/>
      <c r="EH263" s="5"/>
      <c r="EI263" s="5"/>
      <c r="EJ263" s="5"/>
      <c r="EK263" s="5"/>
      <c r="EL263" s="5"/>
      <c r="EM263" s="5"/>
      <c r="EN263" s="5"/>
      <c r="EO263" s="5"/>
      <c r="EP263" s="5"/>
      <c r="EQ263" s="5"/>
      <c r="ER263" s="5"/>
      <c r="ES263" s="5"/>
      <c r="ET263" s="5"/>
      <c r="EU263" s="5"/>
      <c r="EV263" s="5"/>
      <c r="EW263" s="5"/>
      <c r="EX263" s="5"/>
      <c r="EY263" s="5"/>
      <c r="EZ263" s="5"/>
      <c r="FA263" s="5"/>
      <c r="FB263" s="5"/>
      <c r="FC263" s="5"/>
      <c r="FD263" s="5"/>
      <c r="FE263" s="5"/>
      <c r="FF263" s="5"/>
      <c r="FG263" s="5"/>
      <c r="FH263" s="5"/>
      <c r="FI263" s="5"/>
      <c r="FJ263" s="5"/>
      <c r="FK263" s="5"/>
      <c r="FL263" s="5"/>
      <c r="FM263" s="5"/>
      <c r="FN263" s="5"/>
    </row>
    <row r="264" spans="21:170" x14ac:dyDescent="0.2">
      <c r="U264" s="5"/>
      <c r="V264" s="5"/>
      <c r="W264" s="5"/>
      <c r="AK264" s="5"/>
      <c r="AL264" s="5"/>
      <c r="AM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  <c r="DY264" s="5"/>
      <c r="DZ264" s="5"/>
      <c r="EA264" s="5"/>
      <c r="EB264" s="5"/>
      <c r="EC264" s="5"/>
      <c r="ED264" s="5"/>
      <c r="EE264" s="5"/>
      <c r="EF264" s="5"/>
      <c r="EG264" s="5"/>
      <c r="EH264" s="5"/>
      <c r="EI264" s="5"/>
      <c r="EJ264" s="5"/>
      <c r="EK264" s="5"/>
      <c r="EL264" s="5"/>
      <c r="EM264" s="5"/>
      <c r="EN264" s="5"/>
      <c r="EO264" s="5"/>
      <c r="EP264" s="5"/>
      <c r="EQ264" s="5"/>
      <c r="ER264" s="5"/>
      <c r="ES264" s="5"/>
      <c r="ET264" s="5"/>
      <c r="EU264" s="5"/>
      <c r="EV264" s="5"/>
      <c r="EW264" s="5"/>
      <c r="EX264" s="5"/>
      <c r="EY264" s="5"/>
      <c r="EZ264" s="5"/>
      <c r="FA264" s="5"/>
      <c r="FB264" s="5"/>
      <c r="FC264" s="5"/>
      <c r="FD264" s="5"/>
      <c r="FE264" s="5"/>
      <c r="FF264" s="5"/>
      <c r="FG264" s="5"/>
      <c r="FH264" s="5"/>
      <c r="FI264" s="5"/>
      <c r="FJ264" s="5"/>
      <c r="FK264" s="5"/>
      <c r="FL264" s="5"/>
      <c r="FM264" s="5"/>
      <c r="FN264" s="5"/>
    </row>
    <row r="265" spans="21:170" x14ac:dyDescent="0.2">
      <c r="U265" s="5"/>
      <c r="V265" s="5"/>
      <c r="W265" s="5"/>
      <c r="AK265" s="5"/>
      <c r="AL265" s="5"/>
      <c r="AM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  <c r="DY265" s="5"/>
      <c r="DZ265" s="5"/>
      <c r="EA265" s="5"/>
      <c r="EB265" s="5"/>
      <c r="EC265" s="5"/>
      <c r="ED265" s="5"/>
      <c r="EE265" s="5"/>
      <c r="EF265" s="5"/>
      <c r="EG265" s="5"/>
      <c r="EH265" s="5"/>
      <c r="EI265" s="5"/>
      <c r="EJ265" s="5"/>
      <c r="EK265" s="5"/>
      <c r="EL265" s="5"/>
      <c r="EM265" s="5"/>
      <c r="EN265" s="5"/>
      <c r="EO265" s="5"/>
      <c r="EP265" s="5"/>
      <c r="EQ265" s="5"/>
      <c r="ER265" s="5"/>
      <c r="ES265" s="5"/>
      <c r="ET265" s="5"/>
      <c r="EU265" s="5"/>
      <c r="EV265" s="5"/>
      <c r="EW265" s="5"/>
      <c r="EX265" s="5"/>
      <c r="EY265" s="5"/>
      <c r="EZ265" s="5"/>
      <c r="FA265" s="5"/>
      <c r="FB265" s="5"/>
      <c r="FC265" s="5"/>
      <c r="FD265" s="5"/>
      <c r="FE265" s="5"/>
      <c r="FF265" s="5"/>
      <c r="FG265" s="5"/>
      <c r="FH265" s="5"/>
      <c r="FI265" s="5"/>
      <c r="FJ265" s="5"/>
      <c r="FK265" s="5"/>
      <c r="FL265" s="5"/>
      <c r="FM265" s="5"/>
      <c r="FN265" s="5"/>
    </row>
    <row r="266" spans="21:170" x14ac:dyDescent="0.2">
      <c r="U266" s="5"/>
      <c r="V266" s="5"/>
      <c r="W266" s="5"/>
      <c r="AK266" s="5"/>
      <c r="AL266" s="5"/>
      <c r="AM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  <c r="DY266" s="5"/>
      <c r="DZ266" s="5"/>
      <c r="EA266" s="5"/>
      <c r="EB266" s="5"/>
      <c r="EC266" s="5"/>
      <c r="ED266" s="5"/>
      <c r="EE266" s="5"/>
      <c r="EF266" s="5"/>
      <c r="EG266" s="5"/>
      <c r="EH266" s="5"/>
      <c r="EI266" s="5"/>
      <c r="EJ266" s="5"/>
      <c r="EK266" s="5"/>
      <c r="EL266" s="5"/>
      <c r="EM266" s="5"/>
      <c r="EN266" s="5"/>
      <c r="EO266" s="5"/>
      <c r="EP266" s="5"/>
      <c r="EQ266" s="5"/>
      <c r="ER266" s="5"/>
      <c r="ES266" s="5"/>
      <c r="ET266" s="5"/>
      <c r="EU266" s="5"/>
      <c r="EV266" s="5"/>
      <c r="EW266" s="5"/>
      <c r="EX266" s="5"/>
      <c r="EY266" s="5"/>
      <c r="EZ266" s="5"/>
      <c r="FA266" s="5"/>
      <c r="FB266" s="5"/>
      <c r="FC266" s="5"/>
      <c r="FD266" s="5"/>
      <c r="FE266" s="5"/>
      <c r="FF266" s="5"/>
      <c r="FG266" s="5"/>
      <c r="FH266" s="5"/>
      <c r="FI266" s="5"/>
      <c r="FJ266" s="5"/>
      <c r="FK266" s="5"/>
      <c r="FL266" s="5"/>
      <c r="FM266" s="5"/>
      <c r="FN266" s="5"/>
    </row>
    <row r="267" spans="21:170" x14ac:dyDescent="0.2">
      <c r="U267" s="5"/>
      <c r="V267" s="5"/>
      <c r="W267" s="5"/>
      <c r="AK267" s="5"/>
      <c r="AL267" s="5"/>
      <c r="AM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  <c r="DY267" s="5"/>
      <c r="DZ267" s="5"/>
      <c r="EA267" s="5"/>
      <c r="EB267" s="5"/>
      <c r="EC267" s="5"/>
      <c r="ED267" s="5"/>
      <c r="EE267" s="5"/>
      <c r="EF267" s="5"/>
      <c r="EG267" s="5"/>
      <c r="EH267" s="5"/>
      <c r="EI267" s="5"/>
      <c r="EJ267" s="5"/>
      <c r="EK267" s="5"/>
      <c r="EL267" s="5"/>
      <c r="EM267" s="5"/>
      <c r="EN267" s="5"/>
      <c r="EO267" s="5"/>
      <c r="EP267" s="5"/>
      <c r="EQ267" s="5"/>
      <c r="ER267" s="5"/>
      <c r="ES267" s="5"/>
      <c r="ET267" s="5"/>
      <c r="EU267" s="5"/>
      <c r="EV267" s="5"/>
      <c r="EW267" s="5"/>
      <c r="EX267" s="5"/>
      <c r="EY267" s="5"/>
      <c r="EZ267" s="5"/>
      <c r="FA267" s="5"/>
      <c r="FB267" s="5"/>
      <c r="FC267" s="5"/>
      <c r="FD267" s="5"/>
      <c r="FE267" s="5"/>
      <c r="FF267" s="5"/>
      <c r="FG267" s="5"/>
      <c r="FH267" s="5"/>
      <c r="FI267" s="5"/>
      <c r="FJ267" s="5"/>
      <c r="FK267" s="5"/>
      <c r="FL267" s="5"/>
      <c r="FM267" s="5"/>
      <c r="FN267" s="5"/>
    </row>
    <row r="268" spans="21:170" x14ac:dyDescent="0.2">
      <c r="U268" s="5"/>
      <c r="V268" s="5"/>
      <c r="W268" s="5"/>
      <c r="AK268" s="5"/>
      <c r="AL268" s="5"/>
      <c r="AM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  <c r="DY268" s="5"/>
      <c r="DZ268" s="5"/>
      <c r="EA268" s="5"/>
      <c r="EB268" s="5"/>
      <c r="EC268" s="5"/>
      <c r="ED268" s="5"/>
      <c r="EE268" s="5"/>
      <c r="EF268" s="5"/>
      <c r="EG268" s="5"/>
      <c r="EH268" s="5"/>
      <c r="EI268" s="5"/>
      <c r="EJ268" s="5"/>
      <c r="EK268" s="5"/>
      <c r="EL268" s="5"/>
      <c r="EM268" s="5"/>
      <c r="EN268" s="5"/>
      <c r="EO268" s="5"/>
      <c r="EP268" s="5"/>
      <c r="EQ268" s="5"/>
      <c r="ER268" s="5"/>
      <c r="ES268" s="5"/>
      <c r="ET268" s="5"/>
      <c r="EU268" s="5"/>
      <c r="EV268" s="5"/>
      <c r="EW268" s="5"/>
      <c r="EX268" s="5"/>
      <c r="EY268" s="5"/>
      <c r="EZ268" s="5"/>
      <c r="FA268" s="5"/>
      <c r="FB268" s="5"/>
      <c r="FC268" s="5"/>
      <c r="FD268" s="5"/>
      <c r="FE268" s="5"/>
      <c r="FF268" s="5"/>
      <c r="FG268" s="5"/>
      <c r="FH268" s="5"/>
      <c r="FI268" s="5"/>
      <c r="FJ268" s="5"/>
      <c r="FK268" s="5"/>
      <c r="FL268" s="5"/>
      <c r="FM268" s="5"/>
      <c r="FN268" s="5"/>
    </row>
    <row r="269" spans="21:170" x14ac:dyDescent="0.2">
      <c r="U269" s="5"/>
      <c r="V269" s="5"/>
      <c r="W269" s="5"/>
      <c r="AK269" s="5"/>
      <c r="AL269" s="5"/>
      <c r="AM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  <c r="DY269" s="5"/>
      <c r="DZ269" s="5"/>
      <c r="EA269" s="5"/>
      <c r="EB269" s="5"/>
      <c r="EC269" s="5"/>
      <c r="ED269" s="5"/>
      <c r="EE269" s="5"/>
      <c r="EF269" s="5"/>
      <c r="EG269" s="5"/>
      <c r="EH269" s="5"/>
      <c r="EI269" s="5"/>
      <c r="EJ269" s="5"/>
      <c r="EK269" s="5"/>
      <c r="EL269" s="5"/>
      <c r="EM269" s="5"/>
      <c r="EN269" s="5"/>
      <c r="EO269" s="5"/>
      <c r="EP269" s="5"/>
      <c r="EQ269" s="5"/>
      <c r="ER269" s="5"/>
      <c r="ES269" s="5"/>
      <c r="ET269" s="5"/>
      <c r="EU269" s="5"/>
      <c r="EV269" s="5"/>
      <c r="EW269" s="5"/>
      <c r="EX269" s="5"/>
      <c r="EY269" s="5"/>
      <c r="EZ269" s="5"/>
      <c r="FA269" s="5"/>
      <c r="FB269" s="5"/>
      <c r="FC269" s="5"/>
      <c r="FD269" s="5"/>
      <c r="FE269" s="5"/>
      <c r="FF269" s="5"/>
      <c r="FG269" s="5"/>
      <c r="FH269" s="5"/>
      <c r="FI269" s="5"/>
      <c r="FJ269" s="5"/>
      <c r="FK269" s="5"/>
      <c r="FL269" s="5"/>
      <c r="FM269" s="5"/>
      <c r="FN269" s="5"/>
    </row>
    <row r="270" spans="21:170" x14ac:dyDescent="0.2">
      <c r="U270" s="5"/>
      <c r="V270" s="5"/>
      <c r="W270" s="5"/>
      <c r="AK270" s="5"/>
      <c r="AL270" s="5"/>
      <c r="AM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  <c r="DY270" s="5"/>
      <c r="DZ270" s="5"/>
      <c r="EA270" s="5"/>
      <c r="EB270" s="5"/>
      <c r="EC270" s="5"/>
      <c r="ED270" s="5"/>
      <c r="EE270" s="5"/>
      <c r="EF270" s="5"/>
      <c r="EG270" s="5"/>
      <c r="EH270" s="5"/>
      <c r="EI270" s="5"/>
      <c r="EJ270" s="5"/>
      <c r="EK270" s="5"/>
      <c r="EL270" s="5"/>
      <c r="EM270" s="5"/>
      <c r="EN270" s="5"/>
      <c r="EO270" s="5"/>
      <c r="EP270" s="5"/>
      <c r="EQ270" s="5"/>
      <c r="ER270" s="5"/>
      <c r="ES270" s="5"/>
      <c r="ET270" s="5"/>
      <c r="EU270" s="5"/>
      <c r="EV270" s="5"/>
      <c r="EW270" s="5"/>
      <c r="EX270" s="5"/>
      <c r="EY270" s="5"/>
      <c r="EZ270" s="5"/>
      <c r="FA270" s="5"/>
      <c r="FB270" s="5"/>
      <c r="FC270" s="5"/>
      <c r="FD270" s="5"/>
      <c r="FE270" s="5"/>
      <c r="FF270" s="5"/>
      <c r="FG270" s="5"/>
      <c r="FH270" s="5"/>
      <c r="FI270" s="5"/>
      <c r="FJ270" s="5"/>
      <c r="FK270" s="5"/>
      <c r="FL270" s="5"/>
      <c r="FM270" s="5"/>
      <c r="FN270" s="5"/>
    </row>
    <row r="271" spans="21:170" x14ac:dyDescent="0.2">
      <c r="U271" s="5"/>
      <c r="V271" s="5"/>
      <c r="W271" s="5"/>
      <c r="AK271" s="5"/>
      <c r="AL271" s="5"/>
      <c r="AM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  <c r="DY271" s="5"/>
      <c r="DZ271" s="5"/>
      <c r="EA271" s="5"/>
      <c r="EB271" s="5"/>
      <c r="EC271" s="5"/>
      <c r="ED271" s="5"/>
      <c r="EE271" s="5"/>
      <c r="EF271" s="5"/>
      <c r="EG271" s="5"/>
      <c r="EH271" s="5"/>
      <c r="EI271" s="5"/>
      <c r="EJ271" s="5"/>
      <c r="EK271" s="5"/>
      <c r="EL271" s="5"/>
      <c r="EM271" s="5"/>
      <c r="EN271" s="5"/>
      <c r="EO271" s="5"/>
      <c r="EP271" s="5"/>
      <c r="EQ271" s="5"/>
      <c r="ER271" s="5"/>
      <c r="ES271" s="5"/>
      <c r="ET271" s="5"/>
      <c r="EU271" s="5"/>
      <c r="EV271" s="5"/>
      <c r="EW271" s="5"/>
      <c r="EX271" s="5"/>
      <c r="EY271" s="5"/>
      <c r="EZ271" s="5"/>
      <c r="FA271" s="5"/>
      <c r="FB271" s="5"/>
      <c r="FC271" s="5"/>
      <c r="FD271" s="5"/>
      <c r="FE271" s="5"/>
      <c r="FF271" s="5"/>
      <c r="FG271" s="5"/>
      <c r="FH271" s="5"/>
      <c r="FI271" s="5"/>
      <c r="FJ271" s="5"/>
      <c r="FK271" s="5"/>
      <c r="FL271" s="5"/>
      <c r="FM271" s="5"/>
      <c r="FN271" s="5"/>
    </row>
    <row r="272" spans="21:170" x14ac:dyDescent="0.2">
      <c r="U272" s="5"/>
      <c r="V272" s="5"/>
      <c r="W272" s="5"/>
      <c r="AK272" s="5"/>
      <c r="AL272" s="5"/>
      <c r="AM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  <c r="DY272" s="5"/>
      <c r="DZ272" s="5"/>
      <c r="EA272" s="5"/>
      <c r="EB272" s="5"/>
      <c r="EC272" s="5"/>
      <c r="ED272" s="5"/>
      <c r="EE272" s="5"/>
      <c r="EF272" s="5"/>
      <c r="EG272" s="5"/>
      <c r="EH272" s="5"/>
      <c r="EI272" s="5"/>
      <c r="EJ272" s="5"/>
      <c r="EK272" s="5"/>
      <c r="EL272" s="5"/>
      <c r="EM272" s="5"/>
      <c r="EN272" s="5"/>
      <c r="EO272" s="5"/>
      <c r="EP272" s="5"/>
      <c r="EQ272" s="5"/>
      <c r="ER272" s="5"/>
      <c r="ES272" s="5"/>
      <c r="ET272" s="5"/>
      <c r="EU272" s="5"/>
      <c r="EV272" s="5"/>
      <c r="EW272" s="5"/>
      <c r="EX272" s="5"/>
      <c r="EY272" s="5"/>
      <c r="EZ272" s="5"/>
      <c r="FA272" s="5"/>
      <c r="FB272" s="5"/>
      <c r="FC272" s="5"/>
      <c r="FD272" s="5"/>
      <c r="FE272" s="5"/>
      <c r="FF272" s="5"/>
      <c r="FG272" s="5"/>
      <c r="FH272" s="5"/>
      <c r="FI272" s="5"/>
      <c r="FJ272" s="5"/>
      <c r="FK272" s="5"/>
      <c r="FL272" s="5"/>
      <c r="FM272" s="5"/>
      <c r="FN272" s="5"/>
    </row>
    <row r="273" spans="21:170" x14ac:dyDescent="0.2">
      <c r="U273" s="5"/>
      <c r="V273" s="5"/>
      <c r="W273" s="5"/>
      <c r="AK273" s="5"/>
      <c r="AL273" s="5"/>
      <c r="AM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  <c r="DY273" s="5"/>
      <c r="DZ273" s="5"/>
      <c r="EA273" s="5"/>
      <c r="EB273" s="5"/>
      <c r="EC273" s="5"/>
      <c r="ED273" s="5"/>
      <c r="EE273" s="5"/>
      <c r="EF273" s="5"/>
      <c r="EG273" s="5"/>
      <c r="EH273" s="5"/>
      <c r="EI273" s="5"/>
      <c r="EJ273" s="5"/>
      <c r="EK273" s="5"/>
      <c r="EL273" s="5"/>
      <c r="EM273" s="5"/>
      <c r="EN273" s="5"/>
      <c r="EO273" s="5"/>
      <c r="EP273" s="5"/>
      <c r="EQ273" s="5"/>
      <c r="ER273" s="5"/>
      <c r="ES273" s="5"/>
      <c r="ET273" s="5"/>
      <c r="EU273" s="5"/>
      <c r="EV273" s="5"/>
      <c r="EW273" s="5"/>
      <c r="EX273" s="5"/>
      <c r="EY273" s="5"/>
      <c r="EZ273" s="5"/>
      <c r="FA273" s="5"/>
      <c r="FB273" s="5"/>
      <c r="FC273" s="5"/>
      <c r="FD273" s="5"/>
      <c r="FE273" s="5"/>
      <c r="FF273" s="5"/>
      <c r="FG273" s="5"/>
      <c r="FH273" s="5"/>
      <c r="FI273" s="5"/>
      <c r="FJ273" s="5"/>
      <c r="FK273" s="5"/>
      <c r="FL273" s="5"/>
      <c r="FM273" s="5"/>
      <c r="FN273" s="5"/>
    </row>
    <row r="274" spans="21:170" x14ac:dyDescent="0.2">
      <c r="U274" s="5"/>
      <c r="V274" s="5"/>
      <c r="W274" s="5"/>
      <c r="AK274" s="5"/>
      <c r="AL274" s="5"/>
      <c r="AM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  <c r="DY274" s="5"/>
      <c r="DZ274" s="5"/>
      <c r="EA274" s="5"/>
      <c r="EB274" s="5"/>
      <c r="EC274" s="5"/>
      <c r="ED274" s="5"/>
      <c r="EE274" s="5"/>
      <c r="EF274" s="5"/>
      <c r="EG274" s="5"/>
      <c r="EH274" s="5"/>
      <c r="EI274" s="5"/>
      <c r="EJ274" s="5"/>
      <c r="EK274" s="5"/>
      <c r="EL274" s="5"/>
      <c r="EM274" s="5"/>
      <c r="EN274" s="5"/>
      <c r="EO274" s="5"/>
      <c r="EP274" s="5"/>
      <c r="EQ274" s="5"/>
      <c r="ER274" s="5"/>
      <c r="ES274" s="5"/>
      <c r="ET274" s="5"/>
      <c r="EU274" s="5"/>
      <c r="EV274" s="5"/>
      <c r="EW274" s="5"/>
      <c r="EX274" s="5"/>
      <c r="EY274" s="5"/>
      <c r="EZ274" s="5"/>
      <c r="FA274" s="5"/>
      <c r="FB274" s="5"/>
      <c r="FC274" s="5"/>
      <c r="FD274" s="5"/>
      <c r="FE274" s="5"/>
      <c r="FF274" s="5"/>
      <c r="FG274" s="5"/>
      <c r="FH274" s="5"/>
      <c r="FI274" s="5"/>
      <c r="FJ274" s="5"/>
      <c r="FK274" s="5"/>
      <c r="FL274" s="5"/>
      <c r="FM274" s="5"/>
      <c r="FN274" s="5"/>
    </row>
    <row r="275" spans="21:170" x14ac:dyDescent="0.2">
      <c r="U275" s="5"/>
      <c r="V275" s="5"/>
      <c r="W275" s="5"/>
      <c r="AK275" s="5"/>
      <c r="AL275" s="5"/>
      <c r="AM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  <c r="DY275" s="5"/>
      <c r="DZ275" s="5"/>
      <c r="EA275" s="5"/>
      <c r="EB275" s="5"/>
      <c r="EC275" s="5"/>
      <c r="ED275" s="5"/>
      <c r="EE275" s="5"/>
      <c r="EF275" s="5"/>
      <c r="EG275" s="5"/>
      <c r="EH275" s="5"/>
      <c r="EI275" s="5"/>
      <c r="EJ275" s="5"/>
      <c r="EK275" s="5"/>
      <c r="EL275" s="5"/>
      <c r="EM275" s="5"/>
      <c r="EN275" s="5"/>
      <c r="EO275" s="5"/>
      <c r="EP275" s="5"/>
      <c r="EQ275" s="5"/>
      <c r="ER275" s="5"/>
      <c r="ES275" s="5"/>
      <c r="ET275" s="5"/>
      <c r="EU275" s="5"/>
      <c r="EV275" s="5"/>
      <c r="EW275" s="5"/>
      <c r="EX275" s="5"/>
      <c r="EY275" s="5"/>
      <c r="EZ275" s="5"/>
      <c r="FA275" s="5"/>
      <c r="FB275" s="5"/>
      <c r="FC275" s="5"/>
      <c r="FD275" s="5"/>
      <c r="FE275" s="5"/>
      <c r="FF275" s="5"/>
      <c r="FG275" s="5"/>
      <c r="FH275" s="5"/>
      <c r="FI275" s="5"/>
      <c r="FJ275" s="5"/>
      <c r="FK275" s="5"/>
      <c r="FL275" s="5"/>
      <c r="FM275" s="5"/>
      <c r="FN275" s="5"/>
    </row>
    <row r="276" spans="21:170" x14ac:dyDescent="0.2">
      <c r="U276" s="5"/>
      <c r="V276" s="5"/>
      <c r="W276" s="5"/>
      <c r="AK276" s="5"/>
      <c r="AL276" s="5"/>
      <c r="AM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  <c r="DY276" s="5"/>
      <c r="DZ276" s="5"/>
      <c r="EA276" s="5"/>
      <c r="EB276" s="5"/>
      <c r="EC276" s="5"/>
      <c r="ED276" s="5"/>
      <c r="EE276" s="5"/>
      <c r="EF276" s="5"/>
      <c r="EG276" s="5"/>
      <c r="EH276" s="5"/>
      <c r="EI276" s="5"/>
      <c r="EJ276" s="5"/>
      <c r="EK276" s="5"/>
      <c r="EL276" s="5"/>
      <c r="EM276" s="5"/>
      <c r="EN276" s="5"/>
      <c r="EO276" s="5"/>
      <c r="EP276" s="5"/>
      <c r="EQ276" s="5"/>
      <c r="ER276" s="5"/>
      <c r="ES276" s="5"/>
      <c r="ET276" s="5"/>
      <c r="EU276" s="5"/>
      <c r="EV276" s="5"/>
      <c r="EW276" s="5"/>
      <c r="EX276" s="5"/>
      <c r="EY276" s="5"/>
      <c r="EZ276" s="5"/>
      <c r="FA276" s="5"/>
      <c r="FB276" s="5"/>
      <c r="FC276" s="5"/>
      <c r="FD276" s="5"/>
      <c r="FE276" s="5"/>
      <c r="FF276" s="5"/>
      <c r="FG276" s="5"/>
      <c r="FH276" s="5"/>
      <c r="FI276" s="5"/>
      <c r="FJ276" s="5"/>
      <c r="FK276" s="5"/>
      <c r="FL276" s="5"/>
      <c r="FM276" s="5"/>
      <c r="FN276" s="5"/>
    </row>
    <row r="277" spans="21:170" x14ac:dyDescent="0.2">
      <c r="U277" s="5"/>
      <c r="V277" s="5"/>
      <c r="W277" s="5"/>
      <c r="AK277" s="5"/>
      <c r="AL277" s="5"/>
      <c r="AM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  <c r="DY277" s="5"/>
      <c r="DZ277" s="5"/>
      <c r="EA277" s="5"/>
      <c r="EB277" s="5"/>
      <c r="EC277" s="5"/>
      <c r="ED277" s="5"/>
      <c r="EE277" s="5"/>
      <c r="EF277" s="5"/>
      <c r="EG277" s="5"/>
      <c r="EH277" s="5"/>
      <c r="EI277" s="5"/>
      <c r="EJ277" s="5"/>
      <c r="EK277" s="5"/>
      <c r="EL277" s="5"/>
      <c r="EM277" s="5"/>
      <c r="EN277" s="5"/>
      <c r="EO277" s="5"/>
      <c r="EP277" s="5"/>
      <c r="EQ277" s="5"/>
      <c r="ER277" s="5"/>
      <c r="ES277" s="5"/>
      <c r="ET277" s="5"/>
      <c r="EU277" s="5"/>
      <c r="EV277" s="5"/>
      <c r="EW277" s="5"/>
      <c r="EX277" s="5"/>
      <c r="EY277" s="5"/>
      <c r="EZ277" s="5"/>
      <c r="FA277" s="5"/>
      <c r="FB277" s="5"/>
      <c r="FC277" s="5"/>
      <c r="FD277" s="5"/>
      <c r="FE277" s="5"/>
      <c r="FF277" s="5"/>
      <c r="FG277" s="5"/>
      <c r="FH277" s="5"/>
      <c r="FI277" s="5"/>
      <c r="FJ277" s="5"/>
      <c r="FK277" s="5"/>
      <c r="FL277" s="5"/>
      <c r="FM277" s="5"/>
      <c r="FN277" s="5"/>
    </row>
    <row r="278" spans="21:170" x14ac:dyDescent="0.2">
      <c r="U278" s="5"/>
      <c r="V278" s="5"/>
      <c r="W278" s="5"/>
      <c r="AK278" s="5"/>
      <c r="AL278" s="5"/>
      <c r="AM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  <c r="DY278" s="5"/>
      <c r="DZ278" s="5"/>
      <c r="EA278" s="5"/>
      <c r="EB278" s="5"/>
      <c r="EC278" s="5"/>
      <c r="ED278" s="5"/>
      <c r="EE278" s="5"/>
      <c r="EF278" s="5"/>
      <c r="EG278" s="5"/>
      <c r="EH278" s="5"/>
      <c r="EI278" s="5"/>
      <c r="EJ278" s="5"/>
      <c r="EK278" s="5"/>
      <c r="EL278" s="5"/>
      <c r="EM278" s="5"/>
      <c r="EN278" s="5"/>
      <c r="EO278" s="5"/>
      <c r="EP278" s="5"/>
      <c r="EQ278" s="5"/>
      <c r="ER278" s="5"/>
      <c r="ES278" s="5"/>
      <c r="ET278" s="5"/>
      <c r="EU278" s="5"/>
      <c r="EV278" s="5"/>
      <c r="EW278" s="5"/>
      <c r="EX278" s="5"/>
      <c r="EY278" s="5"/>
      <c r="EZ278" s="5"/>
      <c r="FA278" s="5"/>
      <c r="FB278" s="5"/>
      <c r="FC278" s="5"/>
      <c r="FD278" s="5"/>
      <c r="FE278" s="5"/>
      <c r="FF278" s="5"/>
      <c r="FG278" s="5"/>
      <c r="FH278" s="5"/>
      <c r="FI278" s="5"/>
      <c r="FJ278" s="5"/>
      <c r="FK278" s="5"/>
      <c r="FL278" s="5"/>
      <c r="FM278" s="5"/>
      <c r="FN278" s="5"/>
    </row>
    <row r="279" spans="21:170" x14ac:dyDescent="0.2">
      <c r="U279" s="5"/>
      <c r="V279" s="5"/>
      <c r="W279" s="5"/>
      <c r="AK279" s="5"/>
      <c r="AL279" s="5"/>
      <c r="AM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  <c r="DY279" s="5"/>
      <c r="DZ279" s="5"/>
      <c r="EA279" s="5"/>
      <c r="EB279" s="5"/>
      <c r="EC279" s="5"/>
      <c r="ED279" s="5"/>
      <c r="EE279" s="5"/>
      <c r="EF279" s="5"/>
      <c r="EG279" s="5"/>
      <c r="EH279" s="5"/>
      <c r="EI279" s="5"/>
      <c r="EJ279" s="5"/>
      <c r="EK279" s="5"/>
      <c r="EL279" s="5"/>
      <c r="EM279" s="5"/>
      <c r="EN279" s="5"/>
      <c r="EO279" s="5"/>
      <c r="EP279" s="5"/>
      <c r="EQ279" s="5"/>
      <c r="ER279" s="5"/>
      <c r="ES279" s="5"/>
      <c r="ET279" s="5"/>
      <c r="EU279" s="5"/>
      <c r="EV279" s="5"/>
      <c r="EW279" s="5"/>
      <c r="EX279" s="5"/>
      <c r="EY279" s="5"/>
      <c r="EZ279" s="5"/>
      <c r="FA279" s="5"/>
      <c r="FB279" s="5"/>
      <c r="FC279" s="5"/>
      <c r="FD279" s="5"/>
      <c r="FE279" s="5"/>
      <c r="FF279" s="5"/>
      <c r="FG279" s="5"/>
      <c r="FH279" s="5"/>
      <c r="FI279" s="5"/>
      <c r="FJ279" s="5"/>
      <c r="FK279" s="5"/>
      <c r="FL279" s="5"/>
      <c r="FM279" s="5"/>
      <c r="FN279" s="5"/>
    </row>
    <row r="280" spans="21:170" x14ac:dyDescent="0.2">
      <c r="U280" s="5"/>
      <c r="V280" s="5"/>
      <c r="W280" s="5"/>
      <c r="AK280" s="5"/>
      <c r="AL280" s="5"/>
      <c r="AM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  <c r="DY280" s="5"/>
      <c r="DZ280" s="5"/>
      <c r="EA280" s="5"/>
      <c r="EB280" s="5"/>
      <c r="EC280" s="5"/>
      <c r="ED280" s="5"/>
      <c r="EE280" s="5"/>
      <c r="EF280" s="5"/>
      <c r="EG280" s="5"/>
      <c r="EH280" s="5"/>
      <c r="EI280" s="5"/>
      <c r="EJ280" s="5"/>
      <c r="EK280" s="5"/>
      <c r="EL280" s="5"/>
      <c r="EM280" s="5"/>
      <c r="EN280" s="5"/>
      <c r="EO280" s="5"/>
      <c r="EP280" s="5"/>
      <c r="EQ280" s="5"/>
      <c r="ER280" s="5"/>
      <c r="ES280" s="5"/>
      <c r="ET280" s="5"/>
      <c r="EU280" s="5"/>
      <c r="EV280" s="5"/>
      <c r="EW280" s="5"/>
      <c r="EX280" s="5"/>
      <c r="EY280" s="5"/>
      <c r="EZ280" s="5"/>
      <c r="FA280" s="5"/>
      <c r="FB280" s="5"/>
      <c r="FC280" s="5"/>
      <c r="FD280" s="5"/>
      <c r="FE280" s="5"/>
      <c r="FF280" s="5"/>
      <c r="FG280" s="5"/>
      <c r="FH280" s="5"/>
      <c r="FI280" s="5"/>
      <c r="FJ280" s="5"/>
      <c r="FK280" s="5"/>
      <c r="FL280" s="5"/>
      <c r="FM280" s="5"/>
      <c r="FN280" s="5"/>
    </row>
    <row r="281" spans="21:170" x14ac:dyDescent="0.2">
      <c r="U281" s="5"/>
      <c r="V281" s="5"/>
      <c r="W281" s="5"/>
      <c r="AK281" s="5"/>
      <c r="AL281" s="5"/>
      <c r="AM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  <c r="DY281" s="5"/>
      <c r="DZ281" s="5"/>
      <c r="EA281" s="5"/>
      <c r="EB281" s="5"/>
      <c r="EC281" s="5"/>
      <c r="ED281" s="5"/>
      <c r="EE281" s="5"/>
      <c r="EF281" s="5"/>
      <c r="EG281" s="5"/>
      <c r="EH281" s="5"/>
      <c r="EI281" s="5"/>
      <c r="EJ281" s="5"/>
      <c r="EK281" s="5"/>
      <c r="EL281" s="5"/>
      <c r="EM281" s="5"/>
      <c r="EN281" s="5"/>
      <c r="EO281" s="5"/>
      <c r="EP281" s="5"/>
      <c r="EQ281" s="5"/>
      <c r="ER281" s="5"/>
      <c r="ES281" s="5"/>
      <c r="ET281" s="5"/>
      <c r="EU281" s="5"/>
      <c r="EV281" s="5"/>
      <c r="EW281" s="5"/>
      <c r="EX281" s="5"/>
      <c r="EY281" s="5"/>
      <c r="EZ281" s="5"/>
      <c r="FA281" s="5"/>
      <c r="FB281" s="5"/>
      <c r="FC281" s="5"/>
      <c r="FD281" s="5"/>
      <c r="FE281" s="5"/>
      <c r="FF281" s="5"/>
      <c r="FG281" s="5"/>
      <c r="FH281" s="5"/>
      <c r="FI281" s="5"/>
      <c r="FJ281" s="5"/>
      <c r="FK281" s="5"/>
      <c r="FL281" s="5"/>
      <c r="FM281" s="5"/>
      <c r="FN281" s="5"/>
    </row>
    <row r="282" spans="21:170" x14ac:dyDescent="0.2">
      <c r="U282" s="5"/>
      <c r="V282" s="5"/>
      <c r="W282" s="5"/>
      <c r="AK282" s="5"/>
      <c r="AL282" s="5"/>
      <c r="AM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  <c r="DY282" s="5"/>
      <c r="DZ282" s="5"/>
      <c r="EA282" s="5"/>
      <c r="EB282" s="5"/>
      <c r="EC282" s="5"/>
      <c r="ED282" s="5"/>
      <c r="EE282" s="5"/>
      <c r="EF282" s="5"/>
      <c r="EG282" s="5"/>
      <c r="EH282" s="5"/>
      <c r="EI282" s="5"/>
      <c r="EJ282" s="5"/>
      <c r="EK282" s="5"/>
      <c r="EL282" s="5"/>
      <c r="EM282" s="5"/>
      <c r="EN282" s="5"/>
      <c r="EO282" s="5"/>
      <c r="EP282" s="5"/>
      <c r="EQ282" s="5"/>
      <c r="ER282" s="5"/>
      <c r="ES282" s="5"/>
      <c r="ET282" s="5"/>
      <c r="EU282" s="5"/>
      <c r="EV282" s="5"/>
      <c r="EW282" s="5"/>
      <c r="EX282" s="5"/>
      <c r="EY282" s="5"/>
      <c r="EZ282" s="5"/>
      <c r="FA282" s="5"/>
      <c r="FB282" s="5"/>
      <c r="FC282" s="5"/>
      <c r="FD282" s="5"/>
      <c r="FE282" s="5"/>
      <c r="FF282" s="5"/>
      <c r="FG282" s="5"/>
      <c r="FH282" s="5"/>
      <c r="FI282" s="5"/>
      <c r="FJ282" s="5"/>
      <c r="FK282" s="5"/>
      <c r="FL282" s="5"/>
      <c r="FM282" s="5"/>
      <c r="FN282" s="5"/>
    </row>
    <row r="283" spans="21:170" x14ac:dyDescent="0.2">
      <c r="U283" s="5"/>
      <c r="V283" s="5"/>
      <c r="W283" s="5"/>
      <c r="AK283" s="5"/>
      <c r="AL283" s="5"/>
      <c r="AM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  <c r="DY283" s="5"/>
      <c r="DZ283" s="5"/>
      <c r="EA283" s="5"/>
      <c r="EB283" s="5"/>
      <c r="EC283" s="5"/>
      <c r="ED283" s="5"/>
      <c r="EE283" s="5"/>
      <c r="EF283" s="5"/>
      <c r="EG283" s="5"/>
      <c r="EH283" s="5"/>
      <c r="EI283" s="5"/>
      <c r="EJ283" s="5"/>
      <c r="EK283" s="5"/>
      <c r="EL283" s="5"/>
      <c r="EM283" s="5"/>
      <c r="EN283" s="5"/>
      <c r="EO283" s="5"/>
      <c r="EP283" s="5"/>
      <c r="EQ283" s="5"/>
      <c r="ER283" s="5"/>
      <c r="ES283" s="5"/>
      <c r="ET283" s="5"/>
      <c r="EU283" s="5"/>
      <c r="EV283" s="5"/>
      <c r="EW283" s="5"/>
      <c r="EX283" s="5"/>
      <c r="EY283" s="5"/>
      <c r="EZ283" s="5"/>
      <c r="FA283" s="5"/>
      <c r="FB283" s="5"/>
      <c r="FC283" s="5"/>
      <c r="FD283" s="5"/>
      <c r="FE283" s="5"/>
      <c r="FF283" s="5"/>
      <c r="FG283" s="5"/>
      <c r="FH283" s="5"/>
      <c r="FI283" s="5"/>
      <c r="FJ283" s="5"/>
      <c r="FK283" s="5"/>
      <c r="FL283" s="5"/>
      <c r="FM283" s="5"/>
      <c r="FN283" s="5"/>
    </row>
    <row r="284" spans="21:170" x14ac:dyDescent="0.2">
      <c r="U284" s="5"/>
      <c r="V284" s="5"/>
      <c r="W284" s="5"/>
      <c r="AK284" s="5"/>
      <c r="AL284" s="5"/>
      <c r="AM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  <c r="DY284" s="5"/>
      <c r="DZ284" s="5"/>
      <c r="EA284" s="5"/>
      <c r="EB284" s="5"/>
      <c r="EC284" s="5"/>
      <c r="ED284" s="5"/>
      <c r="EE284" s="5"/>
      <c r="EF284" s="5"/>
      <c r="EG284" s="5"/>
      <c r="EH284" s="5"/>
      <c r="EI284" s="5"/>
      <c r="EJ284" s="5"/>
      <c r="EK284" s="5"/>
      <c r="EL284" s="5"/>
      <c r="EM284" s="5"/>
      <c r="EN284" s="5"/>
      <c r="EO284" s="5"/>
      <c r="EP284" s="5"/>
      <c r="EQ284" s="5"/>
      <c r="ER284" s="5"/>
      <c r="ES284" s="5"/>
      <c r="ET284" s="5"/>
      <c r="EU284" s="5"/>
      <c r="EV284" s="5"/>
      <c r="EW284" s="5"/>
      <c r="EX284" s="5"/>
      <c r="EY284" s="5"/>
      <c r="EZ284" s="5"/>
      <c r="FA284" s="5"/>
      <c r="FB284" s="5"/>
      <c r="FC284" s="5"/>
      <c r="FD284" s="5"/>
      <c r="FE284" s="5"/>
      <c r="FF284" s="5"/>
      <c r="FG284" s="5"/>
      <c r="FH284" s="5"/>
      <c r="FI284" s="5"/>
      <c r="FJ284" s="5"/>
      <c r="FK284" s="5"/>
      <c r="FL284" s="5"/>
      <c r="FM284" s="5"/>
      <c r="FN284" s="5"/>
    </row>
    <row r="285" spans="21:170" x14ac:dyDescent="0.2">
      <c r="U285" s="5"/>
      <c r="V285" s="5"/>
      <c r="W285" s="5"/>
      <c r="AK285" s="5"/>
      <c r="AL285" s="5"/>
      <c r="AM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  <c r="DY285" s="5"/>
      <c r="DZ285" s="5"/>
      <c r="EA285" s="5"/>
      <c r="EB285" s="5"/>
      <c r="EC285" s="5"/>
      <c r="ED285" s="5"/>
      <c r="EE285" s="5"/>
      <c r="EF285" s="5"/>
      <c r="EG285" s="5"/>
      <c r="EH285" s="5"/>
      <c r="EI285" s="5"/>
      <c r="EJ285" s="5"/>
      <c r="EK285" s="5"/>
      <c r="EL285" s="5"/>
      <c r="EM285" s="5"/>
      <c r="EN285" s="5"/>
      <c r="EO285" s="5"/>
      <c r="EP285" s="5"/>
      <c r="EQ285" s="5"/>
      <c r="ER285" s="5"/>
      <c r="ES285" s="5"/>
      <c r="ET285" s="5"/>
      <c r="EU285" s="5"/>
      <c r="EV285" s="5"/>
      <c r="EW285" s="5"/>
      <c r="EX285" s="5"/>
      <c r="EY285" s="5"/>
      <c r="EZ285" s="5"/>
      <c r="FA285" s="5"/>
      <c r="FB285" s="5"/>
      <c r="FC285" s="5"/>
      <c r="FD285" s="5"/>
      <c r="FE285" s="5"/>
      <c r="FF285" s="5"/>
      <c r="FG285" s="5"/>
      <c r="FH285" s="5"/>
      <c r="FI285" s="5"/>
      <c r="FJ285" s="5"/>
      <c r="FK285" s="5"/>
      <c r="FL285" s="5"/>
      <c r="FM285" s="5"/>
      <c r="FN285" s="5"/>
    </row>
    <row r="286" spans="21:170" x14ac:dyDescent="0.2">
      <c r="U286" s="5"/>
      <c r="V286" s="5"/>
      <c r="W286" s="5"/>
      <c r="AK286" s="5"/>
      <c r="AL286" s="5"/>
      <c r="AM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  <c r="DY286" s="5"/>
      <c r="DZ286" s="5"/>
      <c r="EA286" s="5"/>
      <c r="EB286" s="5"/>
      <c r="EC286" s="5"/>
      <c r="ED286" s="5"/>
      <c r="EE286" s="5"/>
      <c r="EF286" s="5"/>
      <c r="EG286" s="5"/>
      <c r="EH286" s="5"/>
      <c r="EI286" s="5"/>
      <c r="EJ286" s="5"/>
      <c r="EK286" s="5"/>
      <c r="EL286" s="5"/>
      <c r="EM286" s="5"/>
      <c r="EN286" s="5"/>
      <c r="EO286" s="5"/>
      <c r="EP286" s="5"/>
      <c r="EQ286" s="5"/>
      <c r="ER286" s="5"/>
      <c r="ES286" s="5"/>
      <c r="ET286" s="5"/>
      <c r="EU286" s="5"/>
      <c r="EV286" s="5"/>
      <c r="EW286" s="5"/>
      <c r="EX286" s="5"/>
      <c r="EY286" s="5"/>
      <c r="EZ286" s="5"/>
      <c r="FA286" s="5"/>
      <c r="FB286" s="5"/>
      <c r="FC286" s="5"/>
      <c r="FD286" s="5"/>
      <c r="FE286" s="5"/>
      <c r="FF286" s="5"/>
      <c r="FG286" s="5"/>
      <c r="FH286" s="5"/>
      <c r="FI286" s="5"/>
      <c r="FJ286" s="5"/>
      <c r="FK286" s="5"/>
      <c r="FL286" s="5"/>
      <c r="FM286" s="5"/>
      <c r="FN286" s="5"/>
    </row>
    <row r="287" spans="21:170" x14ac:dyDescent="0.2">
      <c r="U287" s="5"/>
      <c r="V287" s="5"/>
      <c r="W287" s="5"/>
      <c r="AK287" s="5"/>
      <c r="AL287" s="5"/>
      <c r="AM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  <c r="DY287" s="5"/>
      <c r="DZ287" s="5"/>
      <c r="EA287" s="5"/>
      <c r="EB287" s="5"/>
      <c r="EC287" s="5"/>
      <c r="ED287" s="5"/>
      <c r="EE287" s="5"/>
      <c r="EF287" s="5"/>
      <c r="EG287" s="5"/>
      <c r="EH287" s="5"/>
      <c r="EI287" s="5"/>
      <c r="EJ287" s="5"/>
      <c r="EK287" s="5"/>
      <c r="EL287" s="5"/>
      <c r="EM287" s="5"/>
      <c r="EN287" s="5"/>
      <c r="EO287" s="5"/>
      <c r="EP287" s="5"/>
      <c r="EQ287" s="5"/>
      <c r="ER287" s="5"/>
      <c r="ES287" s="5"/>
      <c r="ET287" s="5"/>
      <c r="EU287" s="5"/>
      <c r="EV287" s="5"/>
      <c r="EW287" s="5"/>
      <c r="EX287" s="5"/>
      <c r="EY287" s="5"/>
      <c r="EZ287" s="5"/>
      <c r="FA287" s="5"/>
      <c r="FB287" s="5"/>
      <c r="FC287" s="5"/>
      <c r="FD287" s="5"/>
      <c r="FE287" s="5"/>
      <c r="FF287" s="5"/>
      <c r="FG287" s="5"/>
      <c r="FH287" s="5"/>
      <c r="FI287" s="5"/>
      <c r="FJ287" s="5"/>
      <c r="FK287" s="5"/>
      <c r="FL287" s="5"/>
      <c r="FM287" s="5"/>
      <c r="FN287" s="5"/>
    </row>
    <row r="288" spans="21:170" x14ac:dyDescent="0.2">
      <c r="U288" s="5"/>
      <c r="V288" s="5"/>
      <c r="W288" s="5"/>
      <c r="AK288" s="5"/>
      <c r="AL288" s="5"/>
      <c r="AM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  <c r="DY288" s="5"/>
      <c r="DZ288" s="5"/>
      <c r="EA288" s="5"/>
      <c r="EB288" s="5"/>
      <c r="EC288" s="5"/>
      <c r="ED288" s="5"/>
      <c r="EE288" s="5"/>
      <c r="EF288" s="5"/>
      <c r="EG288" s="5"/>
      <c r="EH288" s="5"/>
      <c r="EI288" s="5"/>
      <c r="EJ288" s="5"/>
      <c r="EK288" s="5"/>
      <c r="EL288" s="5"/>
      <c r="EM288" s="5"/>
      <c r="EN288" s="5"/>
      <c r="EO288" s="5"/>
      <c r="EP288" s="5"/>
      <c r="EQ288" s="5"/>
      <c r="ER288" s="5"/>
      <c r="ES288" s="5"/>
      <c r="ET288" s="5"/>
      <c r="EU288" s="5"/>
      <c r="EV288" s="5"/>
      <c r="EW288" s="5"/>
      <c r="EX288" s="5"/>
      <c r="EY288" s="5"/>
      <c r="EZ288" s="5"/>
      <c r="FA288" s="5"/>
      <c r="FB288" s="5"/>
      <c r="FC288" s="5"/>
      <c r="FD288" s="5"/>
      <c r="FE288" s="5"/>
      <c r="FF288" s="5"/>
      <c r="FG288" s="5"/>
      <c r="FH288" s="5"/>
      <c r="FI288" s="5"/>
      <c r="FJ288" s="5"/>
      <c r="FK288" s="5"/>
      <c r="FL288" s="5"/>
      <c r="FM288" s="5"/>
      <c r="FN288" s="5"/>
    </row>
    <row r="289" spans="21:170" x14ac:dyDescent="0.2">
      <c r="U289" s="5"/>
      <c r="V289" s="5"/>
      <c r="W289" s="5"/>
      <c r="AK289" s="5"/>
      <c r="AL289" s="5"/>
      <c r="AM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  <c r="DY289" s="5"/>
      <c r="DZ289" s="5"/>
      <c r="EA289" s="5"/>
      <c r="EB289" s="5"/>
      <c r="EC289" s="5"/>
      <c r="ED289" s="5"/>
      <c r="EE289" s="5"/>
      <c r="EF289" s="5"/>
      <c r="EG289" s="5"/>
      <c r="EH289" s="5"/>
      <c r="EI289" s="5"/>
      <c r="EJ289" s="5"/>
      <c r="EK289" s="5"/>
      <c r="EL289" s="5"/>
      <c r="EM289" s="5"/>
      <c r="EN289" s="5"/>
      <c r="EO289" s="5"/>
      <c r="EP289" s="5"/>
      <c r="EQ289" s="5"/>
      <c r="ER289" s="5"/>
      <c r="ES289" s="5"/>
      <c r="ET289" s="5"/>
      <c r="EU289" s="5"/>
      <c r="EV289" s="5"/>
      <c r="EW289" s="5"/>
      <c r="EX289" s="5"/>
      <c r="EY289" s="5"/>
      <c r="EZ289" s="5"/>
      <c r="FA289" s="5"/>
      <c r="FB289" s="5"/>
      <c r="FC289" s="5"/>
      <c r="FD289" s="5"/>
      <c r="FE289" s="5"/>
      <c r="FF289" s="5"/>
      <c r="FG289" s="5"/>
      <c r="FH289" s="5"/>
      <c r="FI289" s="5"/>
      <c r="FJ289" s="5"/>
      <c r="FK289" s="5"/>
      <c r="FL289" s="5"/>
      <c r="FM289" s="5"/>
      <c r="FN289" s="5"/>
    </row>
    <row r="290" spans="21:170" x14ac:dyDescent="0.2">
      <c r="U290" s="5"/>
      <c r="V290" s="5"/>
      <c r="W290" s="5"/>
      <c r="AK290" s="5"/>
      <c r="AL290" s="5"/>
      <c r="AM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  <c r="DY290" s="5"/>
      <c r="DZ290" s="5"/>
      <c r="EA290" s="5"/>
      <c r="EB290" s="5"/>
      <c r="EC290" s="5"/>
      <c r="ED290" s="5"/>
      <c r="EE290" s="5"/>
      <c r="EF290" s="5"/>
      <c r="EG290" s="5"/>
      <c r="EH290" s="5"/>
      <c r="EI290" s="5"/>
      <c r="EJ290" s="5"/>
      <c r="EK290" s="5"/>
      <c r="EL290" s="5"/>
      <c r="EM290" s="5"/>
      <c r="EN290" s="5"/>
      <c r="EO290" s="5"/>
      <c r="EP290" s="5"/>
      <c r="EQ290" s="5"/>
      <c r="ER290" s="5"/>
      <c r="ES290" s="5"/>
      <c r="ET290" s="5"/>
      <c r="EU290" s="5"/>
      <c r="EV290" s="5"/>
      <c r="EW290" s="5"/>
      <c r="EX290" s="5"/>
      <c r="EY290" s="5"/>
      <c r="EZ290" s="5"/>
      <c r="FA290" s="5"/>
      <c r="FB290" s="5"/>
      <c r="FC290" s="5"/>
      <c r="FD290" s="5"/>
      <c r="FE290" s="5"/>
      <c r="FF290" s="5"/>
      <c r="FG290" s="5"/>
      <c r="FH290" s="5"/>
      <c r="FI290" s="5"/>
      <c r="FJ290" s="5"/>
      <c r="FK290" s="5"/>
      <c r="FL290" s="5"/>
      <c r="FM290" s="5"/>
      <c r="FN290" s="5"/>
    </row>
    <row r="291" spans="21:170" x14ac:dyDescent="0.2">
      <c r="U291" s="5"/>
      <c r="V291" s="5"/>
      <c r="W291" s="5"/>
      <c r="AK291" s="5"/>
      <c r="AL291" s="5"/>
      <c r="AM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  <c r="DY291" s="5"/>
      <c r="DZ291" s="5"/>
      <c r="EA291" s="5"/>
      <c r="EB291" s="5"/>
      <c r="EC291" s="5"/>
      <c r="ED291" s="5"/>
      <c r="EE291" s="5"/>
      <c r="EF291" s="5"/>
      <c r="EG291" s="5"/>
      <c r="EH291" s="5"/>
      <c r="EI291" s="5"/>
      <c r="EJ291" s="5"/>
      <c r="EK291" s="5"/>
      <c r="EL291" s="5"/>
      <c r="EM291" s="5"/>
      <c r="EN291" s="5"/>
      <c r="EO291" s="5"/>
      <c r="EP291" s="5"/>
      <c r="EQ291" s="5"/>
      <c r="ER291" s="5"/>
      <c r="ES291" s="5"/>
      <c r="ET291" s="5"/>
      <c r="EU291" s="5"/>
      <c r="EV291" s="5"/>
      <c r="EW291" s="5"/>
      <c r="EX291" s="5"/>
      <c r="EY291" s="5"/>
      <c r="EZ291" s="5"/>
      <c r="FA291" s="5"/>
      <c r="FB291" s="5"/>
      <c r="FC291" s="5"/>
      <c r="FD291" s="5"/>
      <c r="FE291" s="5"/>
      <c r="FF291" s="5"/>
      <c r="FG291" s="5"/>
      <c r="FH291" s="5"/>
      <c r="FI291" s="5"/>
      <c r="FJ291" s="5"/>
      <c r="FK291" s="5"/>
      <c r="FL291" s="5"/>
      <c r="FM291" s="5"/>
      <c r="FN291" s="5"/>
    </row>
    <row r="292" spans="21:170" x14ac:dyDescent="0.2">
      <c r="U292" s="5"/>
      <c r="V292" s="5"/>
      <c r="W292" s="5"/>
      <c r="AK292" s="5"/>
      <c r="AL292" s="5"/>
      <c r="AM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  <c r="DY292" s="5"/>
      <c r="DZ292" s="5"/>
      <c r="EA292" s="5"/>
      <c r="EB292" s="5"/>
      <c r="EC292" s="5"/>
      <c r="ED292" s="5"/>
      <c r="EE292" s="5"/>
      <c r="EF292" s="5"/>
      <c r="EG292" s="5"/>
      <c r="EH292" s="5"/>
      <c r="EI292" s="5"/>
      <c r="EJ292" s="5"/>
      <c r="EK292" s="5"/>
      <c r="EL292" s="5"/>
      <c r="EM292" s="5"/>
      <c r="EN292" s="5"/>
      <c r="EO292" s="5"/>
      <c r="EP292" s="5"/>
      <c r="EQ292" s="5"/>
      <c r="ER292" s="5"/>
      <c r="ES292" s="5"/>
      <c r="ET292" s="5"/>
      <c r="EU292" s="5"/>
      <c r="EV292" s="5"/>
      <c r="EW292" s="5"/>
      <c r="EX292" s="5"/>
      <c r="EY292" s="5"/>
      <c r="EZ292" s="5"/>
      <c r="FA292" s="5"/>
      <c r="FB292" s="5"/>
      <c r="FC292" s="5"/>
      <c r="FD292" s="5"/>
      <c r="FE292" s="5"/>
      <c r="FF292" s="5"/>
      <c r="FG292" s="5"/>
      <c r="FH292" s="5"/>
      <c r="FI292" s="5"/>
      <c r="FJ292" s="5"/>
      <c r="FK292" s="5"/>
      <c r="FL292" s="5"/>
      <c r="FM292" s="5"/>
      <c r="FN292" s="5"/>
    </row>
    <row r="293" spans="21:170" x14ac:dyDescent="0.2">
      <c r="U293" s="5"/>
      <c r="V293" s="5"/>
      <c r="W293" s="5"/>
      <c r="AK293" s="5"/>
      <c r="AL293" s="5"/>
      <c r="AM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  <c r="DY293" s="5"/>
      <c r="DZ293" s="5"/>
      <c r="EA293" s="5"/>
      <c r="EB293" s="5"/>
      <c r="EC293" s="5"/>
      <c r="ED293" s="5"/>
      <c r="EE293" s="5"/>
      <c r="EF293" s="5"/>
      <c r="EG293" s="5"/>
      <c r="EH293" s="5"/>
      <c r="EI293" s="5"/>
      <c r="EJ293" s="5"/>
      <c r="EK293" s="5"/>
      <c r="EL293" s="5"/>
      <c r="EM293" s="5"/>
      <c r="EN293" s="5"/>
      <c r="EO293" s="5"/>
      <c r="EP293" s="5"/>
      <c r="EQ293" s="5"/>
      <c r="ER293" s="5"/>
      <c r="ES293" s="5"/>
      <c r="ET293" s="5"/>
      <c r="EU293" s="5"/>
      <c r="EV293" s="5"/>
      <c r="EW293" s="5"/>
      <c r="EX293" s="5"/>
      <c r="EY293" s="5"/>
      <c r="EZ293" s="5"/>
      <c r="FA293" s="5"/>
      <c r="FB293" s="5"/>
      <c r="FC293" s="5"/>
      <c r="FD293" s="5"/>
      <c r="FE293" s="5"/>
      <c r="FF293" s="5"/>
      <c r="FG293" s="5"/>
      <c r="FH293" s="5"/>
      <c r="FI293" s="5"/>
      <c r="FJ293" s="5"/>
      <c r="FK293" s="5"/>
      <c r="FL293" s="5"/>
      <c r="FM293" s="5"/>
      <c r="FN293" s="5"/>
    </row>
    <row r="294" spans="21:170" x14ac:dyDescent="0.2">
      <c r="U294" s="5"/>
      <c r="V294" s="5"/>
      <c r="W294" s="5"/>
      <c r="AK294" s="5"/>
      <c r="AL294" s="5"/>
      <c r="AM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  <c r="DY294" s="5"/>
      <c r="DZ294" s="5"/>
      <c r="EA294" s="5"/>
      <c r="EB294" s="5"/>
      <c r="EC294" s="5"/>
      <c r="ED294" s="5"/>
      <c r="EE294" s="5"/>
      <c r="EF294" s="5"/>
      <c r="EG294" s="5"/>
      <c r="EH294" s="5"/>
      <c r="EI294" s="5"/>
      <c r="EJ294" s="5"/>
      <c r="EK294" s="5"/>
      <c r="EL294" s="5"/>
      <c r="EM294" s="5"/>
      <c r="EN294" s="5"/>
      <c r="EO294" s="5"/>
      <c r="EP294" s="5"/>
      <c r="EQ294" s="5"/>
      <c r="ER294" s="5"/>
      <c r="ES294" s="5"/>
      <c r="ET294" s="5"/>
      <c r="EU294" s="5"/>
      <c r="EV294" s="5"/>
      <c r="EW294" s="5"/>
      <c r="EX294" s="5"/>
      <c r="EY294" s="5"/>
      <c r="EZ294" s="5"/>
      <c r="FA294" s="5"/>
      <c r="FB294" s="5"/>
      <c r="FC294" s="5"/>
      <c r="FD294" s="5"/>
      <c r="FE294" s="5"/>
      <c r="FF294" s="5"/>
      <c r="FG294" s="5"/>
      <c r="FH294" s="5"/>
      <c r="FI294" s="5"/>
      <c r="FJ294" s="5"/>
      <c r="FK294" s="5"/>
      <c r="FL294" s="5"/>
      <c r="FM294" s="5"/>
      <c r="FN294" s="5"/>
    </row>
    <row r="295" spans="21:170" x14ac:dyDescent="0.2">
      <c r="U295" s="5"/>
      <c r="V295" s="5"/>
      <c r="W295" s="5"/>
      <c r="AK295" s="5"/>
      <c r="AL295" s="5"/>
      <c r="AM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  <c r="DY295" s="5"/>
      <c r="DZ295" s="5"/>
      <c r="EA295" s="5"/>
      <c r="EB295" s="5"/>
      <c r="EC295" s="5"/>
      <c r="ED295" s="5"/>
      <c r="EE295" s="5"/>
      <c r="EF295" s="5"/>
      <c r="EG295" s="5"/>
      <c r="EH295" s="5"/>
      <c r="EI295" s="5"/>
      <c r="EJ295" s="5"/>
      <c r="EK295" s="5"/>
      <c r="EL295" s="5"/>
      <c r="EM295" s="5"/>
      <c r="EN295" s="5"/>
      <c r="EO295" s="5"/>
      <c r="EP295" s="5"/>
      <c r="EQ295" s="5"/>
      <c r="ER295" s="5"/>
      <c r="ES295" s="5"/>
      <c r="ET295" s="5"/>
      <c r="EU295" s="5"/>
      <c r="EV295" s="5"/>
      <c r="EW295" s="5"/>
      <c r="EX295" s="5"/>
      <c r="EY295" s="5"/>
      <c r="EZ295" s="5"/>
      <c r="FA295" s="5"/>
      <c r="FB295" s="5"/>
      <c r="FC295" s="5"/>
      <c r="FD295" s="5"/>
      <c r="FE295" s="5"/>
      <c r="FF295" s="5"/>
      <c r="FG295" s="5"/>
      <c r="FH295" s="5"/>
      <c r="FI295" s="5"/>
      <c r="FJ295" s="5"/>
      <c r="FK295" s="5"/>
      <c r="FL295" s="5"/>
      <c r="FM295" s="5"/>
      <c r="FN295" s="5"/>
    </row>
    <row r="296" spans="21:170" x14ac:dyDescent="0.2">
      <c r="U296" s="5"/>
      <c r="V296" s="5"/>
      <c r="W296" s="5"/>
      <c r="AK296" s="5"/>
      <c r="AL296" s="5"/>
      <c r="AM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  <c r="DY296" s="5"/>
      <c r="DZ296" s="5"/>
      <c r="EA296" s="5"/>
      <c r="EB296" s="5"/>
      <c r="EC296" s="5"/>
      <c r="ED296" s="5"/>
      <c r="EE296" s="5"/>
      <c r="EF296" s="5"/>
      <c r="EG296" s="5"/>
      <c r="EH296" s="5"/>
      <c r="EI296" s="5"/>
      <c r="EJ296" s="5"/>
      <c r="EK296" s="5"/>
      <c r="EL296" s="5"/>
      <c r="EM296" s="5"/>
      <c r="EN296" s="5"/>
      <c r="EO296" s="5"/>
      <c r="EP296" s="5"/>
      <c r="EQ296" s="5"/>
      <c r="ER296" s="5"/>
      <c r="ES296" s="5"/>
      <c r="ET296" s="5"/>
      <c r="EU296" s="5"/>
      <c r="EV296" s="5"/>
      <c r="EW296" s="5"/>
      <c r="EX296" s="5"/>
      <c r="EY296" s="5"/>
      <c r="EZ296" s="5"/>
      <c r="FA296" s="5"/>
      <c r="FB296" s="5"/>
      <c r="FC296" s="5"/>
      <c r="FD296" s="5"/>
      <c r="FE296" s="5"/>
      <c r="FF296" s="5"/>
      <c r="FG296" s="5"/>
      <c r="FH296" s="5"/>
      <c r="FI296" s="5"/>
      <c r="FJ296" s="5"/>
      <c r="FK296" s="5"/>
      <c r="FL296" s="5"/>
      <c r="FM296" s="5"/>
      <c r="FN296" s="5"/>
    </row>
    <row r="297" spans="21:170" x14ac:dyDescent="0.2">
      <c r="U297" s="5"/>
      <c r="V297" s="5"/>
      <c r="W297" s="5"/>
      <c r="AK297" s="5"/>
      <c r="AL297" s="5"/>
      <c r="AM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  <c r="DY297" s="5"/>
      <c r="DZ297" s="5"/>
      <c r="EA297" s="5"/>
      <c r="EB297" s="5"/>
      <c r="EC297" s="5"/>
      <c r="ED297" s="5"/>
      <c r="EE297" s="5"/>
      <c r="EF297" s="5"/>
      <c r="EG297" s="5"/>
      <c r="EH297" s="5"/>
      <c r="EI297" s="5"/>
      <c r="EJ297" s="5"/>
      <c r="EK297" s="5"/>
      <c r="EL297" s="5"/>
      <c r="EM297" s="5"/>
      <c r="EN297" s="5"/>
      <c r="EO297" s="5"/>
      <c r="EP297" s="5"/>
      <c r="EQ297" s="5"/>
      <c r="ER297" s="5"/>
      <c r="ES297" s="5"/>
      <c r="ET297" s="5"/>
      <c r="EU297" s="5"/>
      <c r="EV297" s="5"/>
      <c r="EW297" s="5"/>
      <c r="EX297" s="5"/>
      <c r="EY297" s="5"/>
      <c r="EZ297" s="5"/>
      <c r="FA297" s="5"/>
      <c r="FB297" s="5"/>
      <c r="FC297" s="5"/>
      <c r="FD297" s="5"/>
      <c r="FE297" s="5"/>
      <c r="FF297" s="5"/>
      <c r="FG297" s="5"/>
      <c r="FH297" s="5"/>
      <c r="FI297" s="5"/>
      <c r="FJ297" s="5"/>
      <c r="FK297" s="5"/>
      <c r="FL297" s="5"/>
      <c r="FM297" s="5"/>
      <c r="FN297" s="5"/>
    </row>
    <row r="298" spans="21:170" x14ac:dyDescent="0.2">
      <c r="U298" s="5"/>
      <c r="V298" s="5"/>
      <c r="W298" s="5"/>
      <c r="AK298" s="5"/>
      <c r="AL298" s="5"/>
      <c r="AM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  <c r="DY298" s="5"/>
      <c r="DZ298" s="5"/>
      <c r="EA298" s="5"/>
      <c r="EB298" s="5"/>
      <c r="EC298" s="5"/>
      <c r="ED298" s="5"/>
      <c r="EE298" s="5"/>
      <c r="EF298" s="5"/>
      <c r="EG298" s="5"/>
      <c r="EH298" s="5"/>
      <c r="EI298" s="5"/>
      <c r="EJ298" s="5"/>
      <c r="EK298" s="5"/>
      <c r="EL298" s="5"/>
      <c r="EM298" s="5"/>
      <c r="EN298" s="5"/>
      <c r="EO298" s="5"/>
      <c r="EP298" s="5"/>
      <c r="EQ298" s="5"/>
      <c r="ER298" s="5"/>
      <c r="ES298" s="5"/>
      <c r="ET298" s="5"/>
      <c r="EU298" s="5"/>
      <c r="EV298" s="5"/>
      <c r="EW298" s="5"/>
      <c r="EX298" s="5"/>
      <c r="EY298" s="5"/>
      <c r="EZ298" s="5"/>
      <c r="FA298" s="5"/>
      <c r="FB298" s="5"/>
      <c r="FC298" s="5"/>
      <c r="FD298" s="5"/>
      <c r="FE298" s="5"/>
      <c r="FF298" s="5"/>
      <c r="FG298" s="5"/>
      <c r="FH298" s="5"/>
      <c r="FI298" s="5"/>
      <c r="FJ298" s="5"/>
      <c r="FK298" s="5"/>
      <c r="FL298" s="5"/>
      <c r="FM298" s="5"/>
      <c r="FN298" s="5"/>
    </row>
    <row r="299" spans="21:170" x14ac:dyDescent="0.2">
      <c r="U299" s="5"/>
      <c r="V299" s="5"/>
      <c r="W299" s="5"/>
      <c r="AK299" s="5"/>
      <c r="AL299" s="5"/>
      <c r="AM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  <c r="DY299" s="5"/>
      <c r="DZ299" s="5"/>
      <c r="EA299" s="5"/>
      <c r="EB299" s="5"/>
      <c r="EC299" s="5"/>
      <c r="ED299" s="5"/>
      <c r="EE299" s="5"/>
      <c r="EF299" s="5"/>
      <c r="EG299" s="5"/>
      <c r="EH299" s="5"/>
      <c r="EI299" s="5"/>
      <c r="EJ299" s="5"/>
      <c r="EK299" s="5"/>
      <c r="EL299" s="5"/>
      <c r="EM299" s="5"/>
      <c r="EN299" s="5"/>
      <c r="EO299" s="5"/>
      <c r="EP299" s="5"/>
      <c r="EQ299" s="5"/>
      <c r="ER299" s="5"/>
      <c r="ES299" s="5"/>
      <c r="ET299" s="5"/>
      <c r="EU299" s="5"/>
      <c r="EV299" s="5"/>
      <c r="EW299" s="5"/>
      <c r="EX299" s="5"/>
      <c r="EY299" s="5"/>
      <c r="EZ299" s="5"/>
      <c r="FA299" s="5"/>
      <c r="FB299" s="5"/>
      <c r="FC299" s="5"/>
      <c r="FD299" s="5"/>
      <c r="FE299" s="5"/>
      <c r="FF299" s="5"/>
      <c r="FG299" s="5"/>
      <c r="FH299" s="5"/>
      <c r="FI299" s="5"/>
      <c r="FJ299" s="5"/>
      <c r="FK299" s="5"/>
      <c r="FL299" s="5"/>
      <c r="FM299" s="5"/>
      <c r="FN299" s="5"/>
    </row>
    <row r="300" spans="21:170" x14ac:dyDescent="0.2">
      <c r="U300" s="5"/>
      <c r="V300" s="5"/>
      <c r="W300" s="5"/>
      <c r="AK300" s="5"/>
      <c r="AL300" s="5"/>
      <c r="AM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  <c r="DY300" s="5"/>
      <c r="DZ300" s="5"/>
      <c r="EA300" s="5"/>
      <c r="EB300" s="5"/>
      <c r="EC300" s="5"/>
      <c r="ED300" s="5"/>
      <c r="EE300" s="5"/>
      <c r="EF300" s="5"/>
      <c r="EG300" s="5"/>
      <c r="EH300" s="5"/>
      <c r="EI300" s="5"/>
      <c r="EJ300" s="5"/>
      <c r="EK300" s="5"/>
      <c r="EL300" s="5"/>
      <c r="EM300" s="5"/>
      <c r="EN300" s="5"/>
      <c r="EO300" s="5"/>
      <c r="EP300" s="5"/>
      <c r="EQ300" s="5"/>
      <c r="ER300" s="5"/>
      <c r="ES300" s="5"/>
      <c r="ET300" s="5"/>
      <c r="EU300" s="5"/>
      <c r="EV300" s="5"/>
      <c r="EW300" s="5"/>
      <c r="EX300" s="5"/>
      <c r="EY300" s="5"/>
      <c r="EZ300" s="5"/>
      <c r="FA300" s="5"/>
      <c r="FB300" s="5"/>
      <c r="FC300" s="5"/>
      <c r="FD300" s="5"/>
      <c r="FE300" s="5"/>
      <c r="FF300" s="5"/>
      <c r="FG300" s="5"/>
      <c r="FH300" s="5"/>
      <c r="FI300" s="5"/>
      <c r="FJ300" s="5"/>
      <c r="FK300" s="5"/>
      <c r="FL300" s="5"/>
      <c r="FM300" s="5"/>
      <c r="FN300" s="5"/>
    </row>
    <row r="301" spans="21:170" x14ac:dyDescent="0.2">
      <c r="U301" s="5"/>
      <c r="V301" s="5"/>
      <c r="W301" s="5"/>
      <c r="AK301" s="5"/>
      <c r="AL301" s="5"/>
      <c r="AM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  <c r="DY301" s="5"/>
      <c r="DZ301" s="5"/>
      <c r="EA301" s="5"/>
      <c r="EB301" s="5"/>
      <c r="EC301" s="5"/>
      <c r="ED301" s="5"/>
      <c r="EE301" s="5"/>
      <c r="EF301" s="5"/>
      <c r="EG301" s="5"/>
      <c r="EH301" s="5"/>
      <c r="EI301" s="5"/>
      <c r="EJ301" s="5"/>
      <c r="EK301" s="5"/>
      <c r="EL301" s="5"/>
      <c r="EM301" s="5"/>
      <c r="EN301" s="5"/>
      <c r="EO301" s="5"/>
      <c r="EP301" s="5"/>
      <c r="EQ301" s="5"/>
      <c r="ER301" s="5"/>
      <c r="ES301" s="5"/>
      <c r="ET301" s="5"/>
      <c r="EU301" s="5"/>
      <c r="EV301" s="5"/>
      <c r="EW301" s="5"/>
      <c r="EX301" s="5"/>
      <c r="EY301" s="5"/>
      <c r="EZ301" s="5"/>
      <c r="FA301" s="5"/>
      <c r="FB301" s="5"/>
      <c r="FC301" s="5"/>
      <c r="FD301" s="5"/>
      <c r="FE301" s="5"/>
      <c r="FF301" s="5"/>
      <c r="FG301" s="5"/>
      <c r="FH301" s="5"/>
      <c r="FI301" s="5"/>
      <c r="FJ301" s="5"/>
      <c r="FK301" s="5"/>
      <c r="FL301" s="5"/>
      <c r="FM301" s="5"/>
      <c r="FN301" s="5"/>
    </row>
    <row r="302" spans="21:170" x14ac:dyDescent="0.2">
      <c r="U302" s="5"/>
      <c r="V302" s="5"/>
      <c r="W302" s="5"/>
      <c r="AK302" s="5"/>
      <c r="AL302" s="5"/>
      <c r="AM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  <c r="DY302" s="5"/>
      <c r="DZ302" s="5"/>
      <c r="EA302" s="5"/>
      <c r="EB302" s="5"/>
      <c r="EC302" s="5"/>
      <c r="ED302" s="5"/>
      <c r="EE302" s="5"/>
      <c r="EF302" s="5"/>
      <c r="EG302" s="5"/>
      <c r="EH302" s="5"/>
      <c r="EI302" s="5"/>
      <c r="EJ302" s="5"/>
      <c r="EK302" s="5"/>
      <c r="EL302" s="5"/>
      <c r="EM302" s="5"/>
      <c r="EN302" s="5"/>
      <c r="EO302" s="5"/>
      <c r="EP302" s="5"/>
      <c r="EQ302" s="5"/>
      <c r="ER302" s="5"/>
      <c r="ES302" s="5"/>
      <c r="ET302" s="5"/>
      <c r="EU302" s="5"/>
      <c r="EV302" s="5"/>
      <c r="EW302" s="5"/>
      <c r="EX302" s="5"/>
      <c r="EY302" s="5"/>
      <c r="EZ302" s="5"/>
      <c r="FA302" s="5"/>
      <c r="FB302" s="5"/>
      <c r="FC302" s="5"/>
      <c r="FD302" s="5"/>
      <c r="FE302" s="5"/>
      <c r="FF302" s="5"/>
      <c r="FG302" s="5"/>
      <c r="FH302" s="5"/>
      <c r="FI302" s="5"/>
      <c r="FJ302" s="5"/>
      <c r="FK302" s="5"/>
      <c r="FL302" s="5"/>
      <c r="FM302" s="5"/>
      <c r="FN302" s="5"/>
    </row>
    <row r="303" spans="21:170" x14ac:dyDescent="0.2">
      <c r="U303" s="5"/>
      <c r="V303" s="5"/>
      <c r="W303" s="5"/>
      <c r="AK303" s="5"/>
      <c r="AL303" s="5"/>
      <c r="AM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  <c r="DY303" s="5"/>
      <c r="DZ303" s="5"/>
      <c r="EA303" s="5"/>
      <c r="EB303" s="5"/>
      <c r="EC303" s="5"/>
      <c r="ED303" s="5"/>
      <c r="EE303" s="5"/>
      <c r="EF303" s="5"/>
      <c r="EG303" s="5"/>
      <c r="EH303" s="5"/>
      <c r="EI303" s="5"/>
      <c r="EJ303" s="5"/>
      <c r="EK303" s="5"/>
      <c r="EL303" s="5"/>
      <c r="EM303" s="5"/>
      <c r="EN303" s="5"/>
      <c r="EO303" s="5"/>
      <c r="EP303" s="5"/>
      <c r="EQ303" s="5"/>
      <c r="ER303" s="5"/>
      <c r="ES303" s="5"/>
      <c r="ET303" s="5"/>
      <c r="EU303" s="5"/>
      <c r="EV303" s="5"/>
      <c r="EW303" s="5"/>
      <c r="EX303" s="5"/>
      <c r="EY303" s="5"/>
      <c r="EZ303" s="5"/>
      <c r="FA303" s="5"/>
      <c r="FB303" s="5"/>
      <c r="FC303" s="5"/>
      <c r="FD303" s="5"/>
      <c r="FE303" s="5"/>
      <c r="FF303" s="5"/>
      <c r="FG303" s="5"/>
      <c r="FH303" s="5"/>
      <c r="FI303" s="5"/>
      <c r="FJ303" s="5"/>
      <c r="FK303" s="5"/>
      <c r="FL303" s="5"/>
      <c r="FM303" s="5"/>
      <c r="FN303" s="5"/>
    </row>
    <row r="304" spans="21:170" x14ac:dyDescent="0.2">
      <c r="U304" s="5"/>
      <c r="V304" s="5"/>
      <c r="W304" s="5"/>
      <c r="AK304" s="5"/>
      <c r="AL304" s="5"/>
      <c r="AM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  <c r="DY304" s="5"/>
      <c r="DZ304" s="5"/>
      <c r="EA304" s="5"/>
      <c r="EB304" s="5"/>
      <c r="EC304" s="5"/>
      <c r="ED304" s="5"/>
      <c r="EE304" s="5"/>
      <c r="EF304" s="5"/>
      <c r="EG304" s="5"/>
      <c r="EH304" s="5"/>
      <c r="EI304" s="5"/>
      <c r="EJ304" s="5"/>
      <c r="EK304" s="5"/>
      <c r="EL304" s="5"/>
      <c r="EM304" s="5"/>
      <c r="EN304" s="5"/>
      <c r="EO304" s="5"/>
      <c r="EP304" s="5"/>
      <c r="EQ304" s="5"/>
      <c r="ER304" s="5"/>
      <c r="ES304" s="5"/>
      <c r="ET304" s="5"/>
      <c r="EU304" s="5"/>
      <c r="EV304" s="5"/>
      <c r="EW304" s="5"/>
      <c r="EX304" s="5"/>
      <c r="EY304" s="5"/>
      <c r="EZ304" s="5"/>
      <c r="FA304" s="5"/>
      <c r="FB304" s="5"/>
      <c r="FC304" s="5"/>
      <c r="FD304" s="5"/>
      <c r="FE304" s="5"/>
      <c r="FF304" s="5"/>
      <c r="FG304" s="5"/>
      <c r="FH304" s="5"/>
      <c r="FI304" s="5"/>
      <c r="FJ304" s="5"/>
      <c r="FK304" s="5"/>
      <c r="FL304" s="5"/>
      <c r="FM304" s="5"/>
      <c r="FN304" s="5"/>
    </row>
    <row r="305" spans="21:170" x14ac:dyDescent="0.2">
      <c r="U305" s="5"/>
      <c r="V305" s="5"/>
      <c r="W305" s="5"/>
      <c r="AK305" s="5"/>
      <c r="AL305" s="5"/>
      <c r="AM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  <c r="DY305" s="5"/>
      <c r="DZ305" s="5"/>
      <c r="EA305" s="5"/>
      <c r="EB305" s="5"/>
      <c r="EC305" s="5"/>
      <c r="ED305" s="5"/>
      <c r="EE305" s="5"/>
      <c r="EF305" s="5"/>
      <c r="EG305" s="5"/>
      <c r="EH305" s="5"/>
      <c r="EI305" s="5"/>
      <c r="EJ305" s="5"/>
      <c r="EK305" s="5"/>
      <c r="EL305" s="5"/>
      <c r="EM305" s="5"/>
      <c r="EN305" s="5"/>
      <c r="EO305" s="5"/>
      <c r="EP305" s="5"/>
      <c r="EQ305" s="5"/>
      <c r="ER305" s="5"/>
      <c r="ES305" s="5"/>
      <c r="ET305" s="5"/>
      <c r="EU305" s="5"/>
      <c r="EV305" s="5"/>
      <c r="EW305" s="5"/>
      <c r="EX305" s="5"/>
      <c r="EY305" s="5"/>
      <c r="EZ305" s="5"/>
      <c r="FA305" s="5"/>
      <c r="FB305" s="5"/>
      <c r="FC305" s="5"/>
      <c r="FD305" s="5"/>
      <c r="FE305" s="5"/>
      <c r="FF305" s="5"/>
      <c r="FG305" s="5"/>
      <c r="FH305" s="5"/>
      <c r="FI305" s="5"/>
      <c r="FJ305" s="5"/>
      <c r="FK305" s="5"/>
      <c r="FL305" s="5"/>
      <c r="FM305" s="5"/>
      <c r="FN305" s="5"/>
    </row>
    <row r="306" spans="21:170" x14ac:dyDescent="0.2">
      <c r="U306" s="5"/>
      <c r="V306" s="5"/>
      <c r="W306" s="5"/>
      <c r="AK306" s="5"/>
      <c r="AL306" s="5"/>
      <c r="AM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  <c r="DY306" s="5"/>
      <c r="DZ306" s="5"/>
      <c r="EA306" s="5"/>
      <c r="EB306" s="5"/>
      <c r="EC306" s="5"/>
      <c r="ED306" s="5"/>
      <c r="EE306" s="5"/>
      <c r="EF306" s="5"/>
      <c r="EG306" s="5"/>
      <c r="EH306" s="5"/>
      <c r="EI306" s="5"/>
      <c r="EJ306" s="5"/>
      <c r="EK306" s="5"/>
      <c r="EL306" s="5"/>
      <c r="EM306" s="5"/>
      <c r="EN306" s="5"/>
      <c r="EO306" s="5"/>
      <c r="EP306" s="5"/>
      <c r="EQ306" s="5"/>
      <c r="ER306" s="5"/>
      <c r="ES306" s="5"/>
      <c r="ET306" s="5"/>
      <c r="EU306" s="5"/>
      <c r="EV306" s="5"/>
      <c r="EW306" s="5"/>
      <c r="EX306" s="5"/>
      <c r="EY306" s="5"/>
      <c r="EZ306" s="5"/>
      <c r="FA306" s="5"/>
      <c r="FB306" s="5"/>
      <c r="FC306" s="5"/>
      <c r="FD306" s="5"/>
      <c r="FE306" s="5"/>
      <c r="FF306" s="5"/>
      <c r="FG306" s="5"/>
      <c r="FH306" s="5"/>
      <c r="FI306" s="5"/>
      <c r="FJ306" s="5"/>
      <c r="FK306" s="5"/>
      <c r="FL306" s="5"/>
      <c r="FM306" s="5"/>
      <c r="FN306" s="5"/>
    </row>
    <row r="307" spans="21:170" x14ac:dyDescent="0.2">
      <c r="U307" s="5"/>
      <c r="V307" s="5"/>
      <c r="W307" s="5"/>
      <c r="AK307" s="5"/>
      <c r="AL307" s="5"/>
      <c r="AM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  <c r="DY307" s="5"/>
      <c r="DZ307" s="5"/>
      <c r="EA307" s="5"/>
      <c r="EB307" s="5"/>
      <c r="EC307" s="5"/>
      <c r="ED307" s="5"/>
      <c r="EE307" s="5"/>
      <c r="EF307" s="5"/>
      <c r="EG307" s="5"/>
      <c r="EH307" s="5"/>
      <c r="EI307" s="5"/>
      <c r="EJ307" s="5"/>
      <c r="EK307" s="5"/>
      <c r="EL307" s="5"/>
      <c r="EM307" s="5"/>
      <c r="EN307" s="5"/>
      <c r="EO307" s="5"/>
      <c r="EP307" s="5"/>
      <c r="EQ307" s="5"/>
      <c r="ER307" s="5"/>
      <c r="ES307" s="5"/>
      <c r="ET307" s="5"/>
      <c r="EU307" s="5"/>
      <c r="EV307" s="5"/>
      <c r="EW307" s="5"/>
      <c r="EX307" s="5"/>
      <c r="EY307" s="5"/>
      <c r="EZ307" s="5"/>
      <c r="FA307" s="5"/>
      <c r="FB307" s="5"/>
      <c r="FC307" s="5"/>
      <c r="FD307" s="5"/>
      <c r="FE307" s="5"/>
      <c r="FF307" s="5"/>
      <c r="FG307" s="5"/>
      <c r="FH307" s="5"/>
      <c r="FI307" s="5"/>
      <c r="FJ307" s="5"/>
      <c r="FK307" s="5"/>
      <c r="FL307" s="5"/>
      <c r="FM307" s="5"/>
      <c r="FN307" s="5"/>
    </row>
    <row r="308" spans="21:170" x14ac:dyDescent="0.2">
      <c r="U308" s="5"/>
      <c r="V308" s="5"/>
      <c r="W308" s="5"/>
      <c r="AK308" s="5"/>
      <c r="AL308" s="5"/>
      <c r="AM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  <c r="DY308" s="5"/>
      <c r="DZ308" s="5"/>
      <c r="EA308" s="5"/>
      <c r="EB308" s="5"/>
      <c r="EC308" s="5"/>
      <c r="ED308" s="5"/>
      <c r="EE308" s="5"/>
      <c r="EF308" s="5"/>
      <c r="EG308" s="5"/>
      <c r="EH308" s="5"/>
      <c r="EI308" s="5"/>
      <c r="EJ308" s="5"/>
      <c r="EK308" s="5"/>
      <c r="EL308" s="5"/>
      <c r="EM308" s="5"/>
      <c r="EN308" s="5"/>
      <c r="EO308" s="5"/>
      <c r="EP308" s="5"/>
      <c r="EQ308" s="5"/>
      <c r="ER308" s="5"/>
      <c r="ES308" s="5"/>
      <c r="ET308" s="5"/>
      <c r="EU308" s="5"/>
      <c r="EV308" s="5"/>
      <c r="EW308" s="5"/>
      <c r="EX308" s="5"/>
      <c r="EY308" s="5"/>
      <c r="EZ308" s="5"/>
      <c r="FA308" s="5"/>
      <c r="FB308" s="5"/>
      <c r="FC308" s="5"/>
      <c r="FD308" s="5"/>
      <c r="FE308" s="5"/>
      <c r="FF308" s="5"/>
      <c r="FG308" s="5"/>
      <c r="FH308" s="5"/>
      <c r="FI308" s="5"/>
      <c r="FJ308" s="5"/>
      <c r="FK308" s="5"/>
      <c r="FL308" s="5"/>
      <c r="FM308" s="5"/>
      <c r="FN308" s="5"/>
    </row>
    <row r="309" spans="21:170" x14ac:dyDescent="0.2">
      <c r="U309" s="5"/>
      <c r="V309" s="5"/>
      <c r="W309" s="5"/>
      <c r="AK309" s="5"/>
      <c r="AL309" s="5"/>
      <c r="AM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  <c r="DY309" s="5"/>
      <c r="DZ309" s="5"/>
      <c r="EA309" s="5"/>
      <c r="EB309" s="5"/>
      <c r="EC309" s="5"/>
      <c r="ED309" s="5"/>
      <c r="EE309" s="5"/>
      <c r="EF309" s="5"/>
      <c r="EG309" s="5"/>
      <c r="EH309" s="5"/>
      <c r="EI309" s="5"/>
      <c r="EJ309" s="5"/>
      <c r="EK309" s="5"/>
      <c r="EL309" s="5"/>
      <c r="EM309" s="5"/>
      <c r="EN309" s="5"/>
      <c r="EO309" s="5"/>
      <c r="EP309" s="5"/>
      <c r="EQ309" s="5"/>
      <c r="ER309" s="5"/>
      <c r="ES309" s="5"/>
      <c r="ET309" s="5"/>
      <c r="EU309" s="5"/>
      <c r="EV309" s="5"/>
      <c r="EW309" s="5"/>
      <c r="EX309" s="5"/>
      <c r="EY309" s="5"/>
      <c r="EZ309" s="5"/>
      <c r="FA309" s="5"/>
      <c r="FB309" s="5"/>
      <c r="FC309" s="5"/>
      <c r="FD309" s="5"/>
      <c r="FE309" s="5"/>
      <c r="FF309" s="5"/>
      <c r="FG309" s="5"/>
      <c r="FH309" s="5"/>
      <c r="FI309" s="5"/>
      <c r="FJ309" s="5"/>
      <c r="FK309" s="5"/>
      <c r="FL309" s="5"/>
      <c r="FM309" s="5"/>
      <c r="FN309" s="5"/>
    </row>
    <row r="310" spans="21:170" x14ac:dyDescent="0.2">
      <c r="U310" s="5"/>
      <c r="V310" s="5"/>
      <c r="W310" s="5"/>
      <c r="AK310" s="5"/>
      <c r="AL310" s="5"/>
      <c r="AM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  <c r="DY310" s="5"/>
      <c r="DZ310" s="5"/>
      <c r="EA310" s="5"/>
      <c r="EB310" s="5"/>
      <c r="EC310" s="5"/>
      <c r="ED310" s="5"/>
      <c r="EE310" s="5"/>
      <c r="EF310" s="5"/>
      <c r="EG310" s="5"/>
      <c r="EH310" s="5"/>
      <c r="EI310" s="5"/>
      <c r="EJ310" s="5"/>
      <c r="EK310" s="5"/>
      <c r="EL310" s="5"/>
      <c r="EM310" s="5"/>
      <c r="EN310" s="5"/>
      <c r="EO310" s="5"/>
      <c r="EP310" s="5"/>
      <c r="EQ310" s="5"/>
      <c r="ER310" s="5"/>
      <c r="ES310" s="5"/>
      <c r="ET310" s="5"/>
      <c r="EU310" s="5"/>
      <c r="EV310" s="5"/>
      <c r="EW310" s="5"/>
      <c r="EX310" s="5"/>
      <c r="EY310" s="5"/>
      <c r="EZ310" s="5"/>
      <c r="FA310" s="5"/>
      <c r="FB310" s="5"/>
      <c r="FC310" s="5"/>
      <c r="FD310" s="5"/>
      <c r="FE310" s="5"/>
      <c r="FF310" s="5"/>
      <c r="FG310" s="5"/>
      <c r="FH310" s="5"/>
      <c r="FI310" s="5"/>
      <c r="FJ310" s="5"/>
      <c r="FK310" s="5"/>
      <c r="FL310" s="5"/>
      <c r="FM310" s="5"/>
      <c r="FN310" s="5"/>
    </row>
    <row r="311" spans="21:170" x14ac:dyDescent="0.2">
      <c r="U311" s="5"/>
      <c r="V311" s="5"/>
      <c r="W311" s="5"/>
      <c r="AK311" s="5"/>
      <c r="AL311" s="5"/>
      <c r="AM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  <c r="DW311" s="5"/>
      <c r="DX311" s="5"/>
      <c r="DY311" s="5"/>
      <c r="DZ311" s="5"/>
      <c r="EA311" s="5"/>
      <c r="EB311" s="5"/>
      <c r="EC311" s="5"/>
      <c r="ED311" s="5"/>
      <c r="EE311" s="5"/>
      <c r="EF311" s="5"/>
      <c r="EG311" s="5"/>
      <c r="EH311" s="5"/>
      <c r="EI311" s="5"/>
      <c r="EJ311" s="5"/>
      <c r="EK311" s="5"/>
      <c r="EL311" s="5"/>
      <c r="EM311" s="5"/>
      <c r="EN311" s="5"/>
      <c r="EO311" s="5"/>
      <c r="EP311" s="5"/>
      <c r="EQ311" s="5"/>
      <c r="ER311" s="5"/>
      <c r="ES311" s="5"/>
      <c r="ET311" s="5"/>
      <c r="EU311" s="5"/>
      <c r="EV311" s="5"/>
      <c r="EW311" s="5"/>
      <c r="EX311" s="5"/>
      <c r="EY311" s="5"/>
      <c r="EZ311" s="5"/>
      <c r="FA311" s="5"/>
      <c r="FB311" s="5"/>
      <c r="FC311" s="5"/>
      <c r="FD311" s="5"/>
      <c r="FE311" s="5"/>
      <c r="FF311" s="5"/>
      <c r="FG311" s="5"/>
      <c r="FH311" s="5"/>
      <c r="FI311" s="5"/>
      <c r="FJ311" s="5"/>
      <c r="FK311" s="5"/>
      <c r="FL311" s="5"/>
      <c r="FM311" s="5"/>
      <c r="FN311" s="5"/>
    </row>
    <row r="312" spans="21:170" x14ac:dyDescent="0.2">
      <c r="U312" s="5"/>
      <c r="V312" s="5"/>
      <c r="W312" s="5"/>
      <c r="AK312" s="5"/>
      <c r="AL312" s="5"/>
      <c r="AM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  <c r="DY312" s="5"/>
      <c r="DZ312" s="5"/>
      <c r="EA312" s="5"/>
      <c r="EB312" s="5"/>
      <c r="EC312" s="5"/>
      <c r="ED312" s="5"/>
      <c r="EE312" s="5"/>
      <c r="EF312" s="5"/>
      <c r="EG312" s="5"/>
      <c r="EH312" s="5"/>
      <c r="EI312" s="5"/>
      <c r="EJ312" s="5"/>
      <c r="EK312" s="5"/>
      <c r="EL312" s="5"/>
      <c r="EM312" s="5"/>
      <c r="EN312" s="5"/>
      <c r="EO312" s="5"/>
      <c r="EP312" s="5"/>
      <c r="EQ312" s="5"/>
      <c r="ER312" s="5"/>
      <c r="ES312" s="5"/>
      <c r="ET312" s="5"/>
      <c r="EU312" s="5"/>
      <c r="EV312" s="5"/>
      <c r="EW312" s="5"/>
      <c r="EX312" s="5"/>
      <c r="EY312" s="5"/>
      <c r="EZ312" s="5"/>
      <c r="FA312" s="5"/>
      <c r="FB312" s="5"/>
      <c r="FC312" s="5"/>
      <c r="FD312" s="5"/>
      <c r="FE312" s="5"/>
      <c r="FF312" s="5"/>
      <c r="FG312" s="5"/>
      <c r="FH312" s="5"/>
      <c r="FI312" s="5"/>
      <c r="FJ312" s="5"/>
      <c r="FK312" s="5"/>
      <c r="FL312" s="5"/>
      <c r="FM312" s="5"/>
      <c r="FN312" s="5"/>
    </row>
    <row r="313" spans="21:170" x14ac:dyDescent="0.2">
      <c r="U313" s="5"/>
      <c r="V313" s="5"/>
      <c r="W313" s="5"/>
      <c r="AK313" s="5"/>
      <c r="AL313" s="5"/>
      <c r="AM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  <c r="DY313" s="5"/>
      <c r="DZ313" s="5"/>
      <c r="EA313" s="5"/>
      <c r="EB313" s="5"/>
      <c r="EC313" s="5"/>
      <c r="ED313" s="5"/>
      <c r="EE313" s="5"/>
      <c r="EF313" s="5"/>
      <c r="EG313" s="5"/>
      <c r="EH313" s="5"/>
      <c r="EI313" s="5"/>
      <c r="EJ313" s="5"/>
      <c r="EK313" s="5"/>
      <c r="EL313" s="5"/>
      <c r="EM313" s="5"/>
      <c r="EN313" s="5"/>
      <c r="EO313" s="5"/>
      <c r="EP313" s="5"/>
      <c r="EQ313" s="5"/>
      <c r="ER313" s="5"/>
      <c r="ES313" s="5"/>
      <c r="ET313" s="5"/>
      <c r="EU313" s="5"/>
      <c r="EV313" s="5"/>
      <c r="EW313" s="5"/>
      <c r="EX313" s="5"/>
      <c r="EY313" s="5"/>
      <c r="EZ313" s="5"/>
      <c r="FA313" s="5"/>
      <c r="FB313" s="5"/>
      <c r="FC313" s="5"/>
      <c r="FD313" s="5"/>
      <c r="FE313" s="5"/>
      <c r="FF313" s="5"/>
      <c r="FG313" s="5"/>
      <c r="FH313" s="5"/>
      <c r="FI313" s="5"/>
      <c r="FJ313" s="5"/>
      <c r="FK313" s="5"/>
      <c r="FL313" s="5"/>
      <c r="FM313" s="5"/>
      <c r="FN313" s="5"/>
    </row>
    <row r="314" spans="21:170" x14ac:dyDescent="0.2">
      <c r="U314" s="5"/>
      <c r="V314" s="5"/>
      <c r="W314" s="5"/>
      <c r="AK314" s="5"/>
      <c r="AL314" s="5"/>
      <c r="AM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  <c r="DY314" s="5"/>
      <c r="DZ314" s="5"/>
      <c r="EA314" s="5"/>
      <c r="EB314" s="5"/>
      <c r="EC314" s="5"/>
      <c r="ED314" s="5"/>
      <c r="EE314" s="5"/>
      <c r="EF314" s="5"/>
      <c r="EG314" s="5"/>
      <c r="EH314" s="5"/>
      <c r="EI314" s="5"/>
      <c r="EJ314" s="5"/>
      <c r="EK314" s="5"/>
      <c r="EL314" s="5"/>
      <c r="EM314" s="5"/>
      <c r="EN314" s="5"/>
      <c r="EO314" s="5"/>
      <c r="EP314" s="5"/>
      <c r="EQ314" s="5"/>
      <c r="ER314" s="5"/>
      <c r="ES314" s="5"/>
      <c r="ET314" s="5"/>
      <c r="EU314" s="5"/>
      <c r="EV314" s="5"/>
      <c r="EW314" s="5"/>
      <c r="EX314" s="5"/>
      <c r="EY314" s="5"/>
      <c r="EZ314" s="5"/>
      <c r="FA314" s="5"/>
      <c r="FB314" s="5"/>
      <c r="FC314" s="5"/>
      <c r="FD314" s="5"/>
      <c r="FE314" s="5"/>
      <c r="FF314" s="5"/>
      <c r="FG314" s="5"/>
      <c r="FH314" s="5"/>
      <c r="FI314" s="5"/>
      <c r="FJ314" s="5"/>
      <c r="FK314" s="5"/>
      <c r="FL314" s="5"/>
      <c r="FM314" s="5"/>
      <c r="FN314" s="5"/>
    </row>
    <row r="315" spans="21:170" x14ac:dyDescent="0.2">
      <c r="U315" s="5"/>
      <c r="V315" s="5"/>
      <c r="W315" s="5"/>
      <c r="AK315" s="5"/>
      <c r="AL315" s="5"/>
      <c r="AM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  <c r="DX315" s="5"/>
      <c r="DY315" s="5"/>
      <c r="DZ315" s="5"/>
      <c r="EA315" s="5"/>
      <c r="EB315" s="5"/>
      <c r="EC315" s="5"/>
      <c r="ED315" s="5"/>
      <c r="EE315" s="5"/>
      <c r="EF315" s="5"/>
      <c r="EG315" s="5"/>
      <c r="EH315" s="5"/>
      <c r="EI315" s="5"/>
      <c r="EJ315" s="5"/>
      <c r="EK315" s="5"/>
      <c r="EL315" s="5"/>
      <c r="EM315" s="5"/>
      <c r="EN315" s="5"/>
      <c r="EO315" s="5"/>
      <c r="EP315" s="5"/>
      <c r="EQ315" s="5"/>
      <c r="ER315" s="5"/>
      <c r="ES315" s="5"/>
      <c r="ET315" s="5"/>
      <c r="EU315" s="5"/>
      <c r="EV315" s="5"/>
      <c r="EW315" s="5"/>
      <c r="EX315" s="5"/>
      <c r="EY315" s="5"/>
      <c r="EZ315" s="5"/>
      <c r="FA315" s="5"/>
      <c r="FB315" s="5"/>
      <c r="FC315" s="5"/>
      <c r="FD315" s="5"/>
      <c r="FE315" s="5"/>
      <c r="FF315" s="5"/>
      <c r="FG315" s="5"/>
      <c r="FH315" s="5"/>
      <c r="FI315" s="5"/>
      <c r="FJ315" s="5"/>
      <c r="FK315" s="5"/>
      <c r="FL315" s="5"/>
      <c r="FM315" s="5"/>
      <c r="FN315" s="5"/>
    </row>
    <row r="316" spans="21:170" x14ac:dyDescent="0.2">
      <c r="U316" s="5"/>
      <c r="V316" s="5"/>
      <c r="W316" s="5"/>
      <c r="AK316" s="5"/>
      <c r="AL316" s="5"/>
      <c r="AM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5"/>
      <c r="DI316" s="5"/>
      <c r="DJ316" s="5"/>
      <c r="DK316" s="5"/>
      <c r="DL316" s="5"/>
      <c r="DM316" s="5"/>
      <c r="DN316" s="5"/>
      <c r="DO316" s="5"/>
      <c r="DP316" s="5"/>
      <c r="DQ316" s="5"/>
      <c r="DR316" s="5"/>
      <c r="DS316" s="5"/>
      <c r="DT316" s="5"/>
      <c r="DU316" s="5"/>
      <c r="DV316" s="5"/>
      <c r="DW316" s="5"/>
      <c r="DX316" s="5"/>
      <c r="DY316" s="5"/>
      <c r="DZ316" s="5"/>
      <c r="EA316" s="5"/>
      <c r="EB316" s="5"/>
      <c r="EC316" s="5"/>
      <c r="ED316" s="5"/>
      <c r="EE316" s="5"/>
      <c r="EF316" s="5"/>
      <c r="EG316" s="5"/>
      <c r="EH316" s="5"/>
      <c r="EI316" s="5"/>
      <c r="EJ316" s="5"/>
      <c r="EK316" s="5"/>
      <c r="EL316" s="5"/>
      <c r="EM316" s="5"/>
      <c r="EN316" s="5"/>
      <c r="EO316" s="5"/>
      <c r="EP316" s="5"/>
      <c r="EQ316" s="5"/>
      <c r="ER316" s="5"/>
      <c r="ES316" s="5"/>
      <c r="ET316" s="5"/>
      <c r="EU316" s="5"/>
      <c r="EV316" s="5"/>
      <c r="EW316" s="5"/>
      <c r="EX316" s="5"/>
      <c r="EY316" s="5"/>
      <c r="EZ316" s="5"/>
      <c r="FA316" s="5"/>
      <c r="FB316" s="5"/>
      <c r="FC316" s="5"/>
      <c r="FD316" s="5"/>
      <c r="FE316" s="5"/>
      <c r="FF316" s="5"/>
      <c r="FG316" s="5"/>
      <c r="FH316" s="5"/>
      <c r="FI316" s="5"/>
      <c r="FJ316" s="5"/>
      <c r="FK316" s="5"/>
      <c r="FL316" s="5"/>
      <c r="FM316" s="5"/>
      <c r="FN316" s="5"/>
    </row>
    <row r="317" spans="21:170" x14ac:dyDescent="0.2">
      <c r="U317" s="5"/>
      <c r="V317" s="5"/>
      <c r="W317" s="5"/>
      <c r="AK317" s="5"/>
      <c r="AL317" s="5"/>
      <c r="AM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5"/>
      <c r="DX317" s="5"/>
      <c r="DY317" s="5"/>
      <c r="DZ317" s="5"/>
      <c r="EA317" s="5"/>
      <c r="EB317" s="5"/>
      <c r="EC317" s="5"/>
      <c r="ED317" s="5"/>
      <c r="EE317" s="5"/>
      <c r="EF317" s="5"/>
      <c r="EG317" s="5"/>
      <c r="EH317" s="5"/>
      <c r="EI317" s="5"/>
      <c r="EJ317" s="5"/>
      <c r="EK317" s="5"/>
      <c r="EL317" s="5"/>
      <c r="EM317" s="5"/>
      <c r="EN317" s="5"/>
      <c r="EO317" s="5"/>
      <c r="EP317" s="5"/>
      <c r="EQ317" s="5"/>
      <c r="ER317" s="5"/>
      <c r="ES317" s="5"/>
      <c r="ET317" s="5"/>
      <c r="EU317" s="5"/>
      <c r="EV317" s="5"/>
      <c r="EW317" s="5"/>
      <c r="EX317" s="5"/>
      <c r="EY317" s="5"/>
      <c r="EZ317" s="5"/>
      <c r="FA317" s="5"/>
      <c r="FB317" s="5"/>
      <c r="FC317" s="5"/>
      <c r="FD317" s="5"/>
      <c r="FE317" s="5"/>
      <c r="FF317" s="5"/>
      <c r="FG317" s="5"/>
      <c r="FH317" s="5"/>
      <c r="FI317" s="5"/>
      <c r="FJ317" s="5"/>
      <c r="FK317" s="5"/>
      <c r="FL317" s="5"/>
      <c r="FM317" s="5"/>
      <c r="FN317" s="5"/>
    </row>
    <row r="318" spans="21:170" x14ac:dyDescent="0.2">
      <c r="U318" s="5"/>
      <c r="V318" s="5"/>
      <c r="W318" s="5"/>
      <c r="AK318" s="5"/>
      <c r="AL318" s="5"/>
      <c r="AM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  <c r="DH318" s="5"/>
      <c r="DI318" s="5"/>
      <c r="DJ318" s="5"/>
      <c r="DK318" s="5"/>
      <c r="DL318" s="5"/>
      <c r="DM318" s="5"/>
      <c r="DN318" s="5"/>
      <c r="DO318" s="5"/>
      <c r="DP318" s="5"/>
      <c r="DQ318" s="5"/>
      <c r="DR318" s="5"/>
      <c r="DS318" s="5"/>
      <c r="DT318" s="5"/>
      <c r="DU318" s="5"/>
      <c r="DV318" s="5"/>
      <c r="DW318" s="5"/>
      <c r="DX318" s="5"/>
      <c r="DY318" s="5"/>
      <c r="DZ318" s="5"/>
      <c r="EA318" s="5"/>
      <c r="EB318" s="5"/>
      <c r="EC318" s="5"/>
      <c r="ED318" s="5"/>
      <c r="EE318" s="5"/>
      <c r="EF318" s="5"/>
      <c r="EG318" s="5"/>
      <c r="EH318" s="5"/>
      <c r="EI318" s="5"/>
      <c r="EJ318" s="5"/>
      <c r="EK318" s="5"/>
      <c r="EL318" s="5"/>
      <c r="EM318" s="5"/>
      <c r="EN318" s="5"/>
      <c r="EO318" s="5"/>
      <c r="EP318" s="5"/>
      <c r="EQ318" s="5"/>
      <c r="ER318" s="5"/>
      <c r="ES318" s="5"/>
      <c r="ET318" s="5"/>
      <c r="EU318" s="5"/>
      <c r="EV318" s="5"/>
      <c r="EW318" s="5"/>
      <c r="EX318" s="5"/>
      <c r="EY318" s="5"/>
      <c r="EZ318" s="5"/>
      <c r="FA318" s="5"/>
      <c r="FB318" s="5"/>
      <c r="FC318" s="5"/>
      <c r="FD318" s="5"/>
      <c r="FE318" s="5"/>
      <c r="FF318" s="5"/>
      <c r="FG318" s="5"/>
      <c r="FH318" s="5"/>
      <c r="FI318" s="5"/>
      <c r="FJ318" s="5"/>
      <c r="FK318" s="5"/>
      <c r="FL318" s="5"/>
      <c r="FM318" s="5"/>
      <c r="FN318" s="5"/>
    </row>
    <row r="319" spans="21:170" x14ac:dyDescent="0.2">
      <c r="U319" s="5"/>
      <c r="V319" s="5"/>
      <c r="W319" s="5"/>
      <c r="AK319" s="5"/>
      <c r="AL319" s="5"/>
      <c r="AM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  <c r="DK319" s="5"/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  <c r="DW319" s="5"/>
      <c r="DX319" s="5"/>
      <c r="DY319" s="5"/>
      <c r="DZ319" s="5"/>
      <c r="EA319" s="5"/>
      <c r="EB319" s="5"/>
      <c r="EC319" s="5"/>
      <c r="ED319" s="5"/>
      <c r="EE319" s="5"/>
      <c r="EF319" s="5"/>
      <c r="EG319" s="5"/>
      <c r="EH319" s="5"/>
      <c r="EI319" s="5"/>
      <c r="EJ319" s="5"/>
      <c r="EK319" s="5"/>
      <c r="EL319" s="5"/>
      <c r="EM319" s="5"/>
      <c r="EN319" s="5"/>
      <c r="EO319" s="5"/>
      <c r="EP319" s="5"/>
      <c r="EQ319" s="5"/>
      <c r="ER319" s="5"/>
      <c r="ES319" s="5"/>
      <c r="ET319" s="5"/>
      <c r="EU319" s="5"/>
      <c r="EV319" s="5"/>
      <c r="EW319" s="5"/>
      <c r="EX319" s="5"/>
      <c r="EY319" s="5"/>
      <c r="EZ319" s="5"/>
      <c r="FA319" s="5"/>
      <c r="FB319" s="5"/>
      <c r="FC319" s="5"/>
      <c r="FD319" s="5"/>
      <c r="FE319" s="5"/>
      <c r="FF319" s="5"/>
      <c r="FG319" s="5"/>
      <c r="FH319" s="5"/>
      <c r="FI319" s="5"/>
      <c r="FJ319" s="5"/>
      <c r="FK319" s="5"/>
      <c r="FL319" s="5"/>
      <c r="FM319" s="5"/>
      <c r="FN319" s="5"/>
    </row>
    <row r="320" spans="21:170" x14ac:dyDescent="0.2">
      <c r="U320" s="5"/>
      <c r="V320" s="5"/>
      <c r="W320" s="5"/>
      <c r="AK320" s="5"/>
      <c r="AL320" s="5"/>
      <c r="AM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5"/>
      <c r="DH320" s="5"/>
      <c r="DI320" s="5"/>
      <c r="DJ320" s="5"/>
      <c r="DK320" s="5"/>
      <c r="DL320" s="5"/>
      <c r="DM320" s="5"/>
      <c r="DN320" s="5"/>
      <c r="DO320" s="5"/>
      <c r="DP320" s="5"/>
      <c r="DQ320" s="5"/>
      <c r="DR320" s="5"/>
      <c r="DS320" s="5"/>
      <c r="DT320" s="5"/>
      <c r="DU320" s="5"/>
      <c r="DV320" s="5"/>
      <c r="DW320" s="5"/>
      <c r="DX320" s="5"/>
      <c r="DY320" s="5"/>
      <c r="DZ320" s="5"/>
      <c r="EA320" s="5"/>
      <c r="EB320" s="5"/>
      <c r="EC320" s="5"/>
      <c r="ED320" s="5"/>
      <c r="EE320" s="5"/>
      <c r="EF320" s="5"/>
      <c r="EG320" s="5"/>
      <c r="EH320" s="5"/>
      <c r="EI320" s="5"/>
      <c r="EJ320" s="5"/>
      <c r="EK320" s="5"/>
      <c r="EL320" s="5"/>
      <c r="EM320" s="5"/>
      <c r="EN320" s="5"/>
      <c r="EO320" s="5"/>
      <c r="EP320" s="5"/>
      <c r="EQ320" s="5"/>
      <c r="ER320" s="5"/>
      <c r="ES320" s="5"/>
      <c r="ET320" s="5"/>
      <c r="EU320" s="5"/>
      <c r="EV320" s="5"/>
      <c r="EW320" s="5"/>
      <c r="EX320" s="5"/>
      <c r="EY320" s="5"/>
      <c r="EZ320" s="5"/>
      <c r="FA320" s="5"/>
      <c r="FB320" s="5"/>
      <c r="FC320" s="5"/>
      <c r="FD320" s="5"/>
      <c r="FE320" s="5"/>
      <c r="FF320" s="5"/>
      <c r="FG320" s="5"/>
      <c r="FH320" s="5"/>
      <c r="FI320" s="5"/>
      <c r="FJ320" s="5"/>
      <c r="FK320" s="5"/>
      <c r="FL320" s="5"/>
      <c r="FM320" s="5"/>
      <c r="FN320" s="5"/>
    </row>
    <row r="321" spans="21:170" x14ac:dyDescent="0.2">
      <c r="U321" s="5"/>
      <c r="V321" s="5"/>
      <c r="W321" s="5"/>
      <c r="AK321" s="5"/>
      <c r="AL321" s="5"/>
      <c r="AM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  <c r="DW321" s="5"/>
      <c r="DX321" s="5"/>
      <c r="DY321" s="5"/>
      <c r="DZ321" s="5"/>
      <c r="EA321" s="5"/>
      <c r="EB321" s="5"/>
      <c r="EC321" s="5"/>
      <c r="ED321" s="5"/>
      <c r="EE321" s="5"/>
      <c r="EF321" s="5"/>
      <c r="EG321" s="5"/>
      <c r="EH321" s="5"/>
      <c r="EI321" s="5"/>
      <c r="EJ321" s="5"/>
      <c r="EK321" s="5"/>
      <c r="EL321" s="5"/>
      <c r="EM321" s="5"/>
      <c r="EN321" s="5"/>
      <c r="EO321" s="5"/>
      <c r="EP321" s="5"/>
      <c r="EQ321" s="5"/>
      <c r="ER321" s="5"/>
      <c r="ES321" s="5"/>
      <c r="ET321" s="5"/>
      <c r="EU321" s="5"/>
      <c r="EV321" s="5"/>
      <c r="EW321" s="5"/>
      <c r="EX321" s="5"/>
      <c r="EY321" s="5"/>
      <c r="EZ321" s="5"/>
      <c r="FA321" s="5"/>
      <c r="FB321" s="5"/>
      <c r="FC321" s="5"/>
      <c r="FD321" s="5"/>
      <c r="FE321" s="5"/>
      <c r="FF321" s="5"/>
      <c r="FG321" s="5"/>
      <c r="FH321" s="5"/>
      <c r="FI321" s="5"/>
      <c r="FJ321" s="5"/>
      <c r="FK321" s="5"/>
      <c r="FL321" s="5"/>
      <c r="FM321" s="5"/>
      <c r="FN321" s="5"/>
    </row>
    <row r="322" spans="21:170" x14ac:dyDescent="0.2">
      <c r="U322" s="5"/>
      <c r="V322" s="5"/>
      <c r="W322" s="5"/>
      <c r="AK322" s="5"/>
      <c r="AL322" s="5"/>
      <c r="AM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5"/>
      <c r="DH322" s="5"/>
      <c r="DI322" s="5"/>
      <c r="DJ322" s="5"/>
      <c r="DK322" s="5"/>
      <c r="DL322" s="5"/>
      <c r="DM322" s="5"/>
      <c r="DN322" s="5"/>
      <c r="DO322" s="5"/>
      <c r="DP322" s="5"/>
      <c r="DQ322" s="5"/>
      <c r="DR322" s="5"/>
      <c r="DS322" s="5"/>
      <c r="DT322" s="5"/>
      <c r="DU322" s="5"/>
      <c r="DV322" s="5"/>
      <c r="DW322" s="5"/>
      <c r="DX322" s="5"/>
      <c r="DY322" s="5"/>
      <c r="DZ322" s="5"/>
      <c r="EA322" s="5"/>
      <c r="EB322" s="5"/>
      <c r="EC322" s="5"/>
      <c r="ED322" s="5"/>
      <c r="EE322" s="5"/>
      <c r="EF322" s="5"/>
      <c r="EG322" s="5"/>
      <c r="EH322" s="5"/>
      <c r="EI322" s="5"/>
      <c r="EJ322" s="5"/>
      <c r="EK322" s="5"/>
      <c r="EL322" s="5"/>
      <c r="EM322" s="5"/>
      <c r="EN322" s="5"/>
      <c r="EO322" s="5"/>
      <c r="EP322" s="5"/>
      <c r="EQ322" s="5"/>
      <c r="ER322" s="5"/>
      <c r="ES322" s="5"/>
      <c r="ET322" s="5"/>
      <c r="EU322" s="5"/>
      <c r="EV322" s="5"/>
      <c r="EW322" s="5"/>
      <c r="EX322" s="5"/>
      <c r="EY322" s="5"/>
      <c r="EZ322" s="5"/>
      <c r="FA322" s="5"/>
      <c r="FB322" s="5"/>
      <c r="FC322" s="5"/>
      <c r="FD322" s="5"/>
      <c r="FE322" s="5"/>
      <c r="FF322" s="5"/>
      <c r="FG322" s="5"/>
      <c r="FH322" s="5"/>
      <c r="FI322" s="5"/>
      <c r="FJ322" s="5"/>
      <c r="FK322" s="5"/>
      <c r="FL322" s="5"/>
      <c r="FM322" s="5"/>
      <c r="FN322" s="5"/>
    </row>
    <row r="323" spans="21:170" x14ac:dyDescent="0.2">
      <c r="U323" s="5"/>
      <c r="V323" s="5"/>
      <c r="W323" s="5"/>
      <c r="AK323" s="5"/>
      <c r="AL323" s="5"/>
      <c r="AM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5"/>
      <c r="DH323" s="5"/>
      <c r="DI323" s="5"/>
      <c r="DJ323" s="5"/>
      <c r="DK323" s="5"/>
      <c r="DL323" s="5"/>
      <c r="DM323" s="5"/>
      <c r="DN323" s="5"/>
      <c r="DO323" s="5"/>
      <c r="DP323" s="5"/>
      <c r="DQ323" s="5"/>
      <c r="DR323" s="5"/>
      <c r="DS323" s="5"/>
      <c r="DT323" s="5"/>
      <c r="DU323" s="5"/>
      <c r="DV323" s="5"/>
      <c r="DW323" s="5"/>
      <c r="DX323" s="5"/>
      <c r="DY323" s="5"/>
      <c r="DZ323" s="5"/>
      <c r="EA323" s="5"/>
      <c r="EB323" s="5"/>
      <c r="EC323" s="5"/>
      <c r="ED323" s="5"/>
      <c r="EE323" s="5"/>
      <c r="EF323" s="5"/>
      <c r="EG323" s="5"/>
      <c r="EH323" s="5"/>
      <c r="EI323" s="5"/>
      <c r="EJ323" s="5"/>
      <c r="EK323" s="5"/>
      <c r="EL323" s="5"/>
      <c r="EM323" s="5"/>
      <c r="EN323" s="5"/>
      <c r="EO323" s="5"/>
      <c r="EP323" s="5"/>
      <c r="EQ323" s="5"/>
      <c r="ER323" s="5"/>
      <c r="ES323" s="5"/>
      <c r="ET323" s="5"/>
      <c r="EU323" s="5"/>
      <c r="EV323" s="5"/>
      <c r="EW323" s="5"/>
      <c r="EX323" s="5"/>
      <c r="EY323" s="5"/>
      <c r="EZ323" s="5"/>
      <c r="FA323" s="5"/>
      <c r="FB323" s="5"/>
      <c r="FC323" s="5"/>
      <c r="FD323" s="5"/>
      <c r="FE323" s="5"/>
      <c r="FF323" s="5"/>
      <c r="FG323" s="5"/>
      <c r="FH323" s="5"/>
      <c r="FI323" s="5"/>
      <c r="FJ323" s="5"/>
      <c r="FK323" s="5"/>
      <c r="FL323" s="5"/>
      <c r="FM323" s="5"/>
      <c r="FN323" s="5"/>
    </row>
    <row r="324" spans="21:170" x14ac:dyDescent="0.2">
      <c r="U324" s="5"/>
      <c r="V324" s="5"/>
      <c r="W324" s="5"/>
      <c r="AK324" s="5"/>
      <c r="AL324" s="5"/>
      <c r="AM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  <c r="DJ324" s="5"/>
      <c r="DK324" s="5"/>
      <c r="DL324" s="5"/>
      <c r="DM324" s="5"/>
      <c r="DN324" s="5"/>
      <c r="DO324" s="5"/>
      <c r="DP324" s="5"/>
      <c r="DQ324" s="5"/>
      <c r="DR324" s="5"/>
      <c r="DS324" s="5"/>
      <c r="DT324" s="5"/>
      <c r="DU324" s="5"/>
      <c r="DV324" s="5"/>
      <c r="DW324" s="5"/>
      <c r="DX324" s="5"/>
      <c r="DY324" s="5"/>
      <c r="DZ324" s="5"/>
      <c r="EA324" s="5"/>
      <c r="EB324" s="5"/>
      <c r="EC324" s="5"/>
      <c r="ED324" s="5"/>
      <c r="EE324" s="5"/>
      <c r="EF324" s="5"/>
      <c r="EG324" s="5"/>
      <c r="EH324" s="5"/>
      <c r="EI324" s="5"/>
      <c r="EJ324" s="5"/>
      <c r="EK324" s="5"/>
      <c r="EL324" s="5"/>
      <c r="EM324" s="5"/>
      <c r="EN324" s="5"/>
      <c r="EO324" s="5"/>
      <c r="EP324" s="5"/>
      <c r="EQ324" s="5"/>
      <c r="ER324" s="5"/>
      <c r="ES324" s="5"/>
      <c r="ET324" s="5"/>
      <c r="EU324" s="5"/>
      <c r="EV324" s="5"/>
      <c r="EW324" s="5"/>
      <c r="EX324" s="5"/>
      <c r="EY324" s="5"/>
      <c r="EZ324" s="5"/>
      <c r="FA324" s="5"/>
      <c r="FB324" s="5"/>
      <c r="FC324" s="5"/>
      <c r="FD324" s="5"/>
      <c r="FE324" s="5"/>
      <c r="FF324" s="5"/>
      <c r="FG324" s="5"/>
      <c r="FH324" s="5"/>
      <c r="FI324" s="5"/>
      <c r="FJ324" s="5"/>
      <c r="FK324" s="5"/>
      <c r="FL324" s="5"/>
      <c r="FM324" s="5"/>
      <c r="FN324" s="5"/>
    </row>
    <row r="325" spans="21:170" x14ac:dyDescent="0.2">
      <c r="U325" s="5"/>
      <c r="V325" s="5"/>
      <c r="W325" s="5"/>
      <c r="AK325" s="5"/>
      <c r="AL325" s="5"/>
      <c r="AM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  <c r="DX325" s="5"/>
      <c r="DY325" s="5"/>
      <c r="DZ325" s="5"/>
      <c r="EA325" s="5"/>
      <c r="EB325" s="5"/>
      <c r="EC325" s="5"/>
      <c r="ED325" s="5"/>
      <c r="EE325" s="5"/>
      <c r="EF325" s="5"/>
      <c r="EG325" s="5"/>
      <c r="EH325" s="5"/>
      <c r="EI325" s="5"/>
      <c r="EJ325" s="5"/>
      <c r="EK325" s="5"/>
      <c r="EL325" s="5"/>
      <c r="EM325" s="5"/>
      <c r="EN325" s="5"/>
      <c r="EO325" s="5"/>
      <c r="EP325" s="5"/>
      <c r="EQ325" s="5"/>
      <c r="ER325" s="5"/>
      <c r="ES325" s="5"/>
      <c r="ET325" s="5"/>
      <c r="EU325" s="5"/>
      <c r="EV325" s="5"/>
      <c r="EW325" s="5"/>
      <c r="EX325" s="5"/>
      <c r="EY325" s="5"/>
      <c r="EZ325" s="5"/>
      <c r="FA325" s="5"/>
      <c r="FB325" s="5"/>
      <c r="FC325" s="5"/>
      <c r="FD325" s="5"/>
      <c r="FE325" s="5"/>
      <c r="FF325" s="5"/>
      <c r="FG325" s="5"/>
      <c r="FH325" s="5"/>
      <c r="FI325" s="5"/>
      <c r="FJ325" s="5"/>
      <c r="FK325" s="5"/>
      <c r="FL325" s="5"/>
      <c r="FM325" s="5"/>
      <c r="FN325" s="5"/>
    </row>
    <row r="326" spans="21:170" x14ac:dyDescent="0.2">
      <c r="U326" s="5"/>
      <c r="V326" s="5"/>
      <c r="W326" s="5"/>
      <c r="AK326" s="5"/>
      <c r="AL326" s="5"/>
      <c r="AM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  <c r="DX326" s="5"/>
      <c r="DY326" s="5"/>
      <c r="DZ326" s="5"/>
      <c r="EA326" s="5"/>
      <c r="EB326" s="5"/>
      <c r="EC326" s="5"/>
      <c r="ED326" s="5"/>
      <c r="EE326" s="5"/>
      <c r="EF326" s="5"/>
      <c r="EG326" s="5"/>
      <c r="EH326" s="5"/>
      <c r="EI326" s="5"/>
      <c r="EJ326" s="5"/>
      <c r="EK326" s="5"/>
      <c r="EL326" s="5"/>
      <c r="EM326" s="5"/>
      <c r="EN326" s="5"/>
      <c r="EO326" s="5"/>
      <c r="EP326" s="5"/>
      <c r="EQ326" s="5"/>
      <c r="ER326" s="5"/>
      <c r="ES326" s="5"/>
      <c r="ET326" s="5"/>
      <c r="EU326" s="5"/>
      <c r="EV326" s="5"/>
      <c r="EW326" s="5"/>
      <c r="EX326" s="5"/>
      <c r="EY326" s="5"/>
      <c r="EZ326" s="5"/>
      <c r="FA326" s="5"/>
      <c r="FB326" s="5"/>
      <c r="FC326" s="5"/>
      <c r="FD326" s="5"/>
      <c r="FE326" s="5"/>
      <c r="FF326" s="5"/>
      <c r="FG326" s="5"/>
      <c r="FH326" s="5"/>
      <c r="FI326" s="5"/>
      <c r="FJ326" s="5"/>
      <c r="FK326" s="5"/>
      <c r="FL326" s="5"/>
      <c r="FM326" s="5"/>
      <c r="FN326" s="5"/>
    </row>
    <row r="327" spans="21:170" x14ac:dyDescent="0.2">
      <c r="U327" s="5"/>
      <c r="V327" s="5"/>
      <c r="W327" s="5"/>
      <c r="AK327" s="5"/>
      <c r="AL327" s="5"/>
      <c r="AM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/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  <c r="DW327" s="5"/>
      <c r="DX327" s="5"/>
      <c r="DY327" s="5"/>
      <c r="DZ327" s="5"/>
      <c r="EA327" s="5"/>
      <c r="EB327" s="5"/>
      <c r="EC327" s="5"/>
      <c r="ED327" s="5"/>
      <c r="EE327" s="5"/>
      <c r="EF327" s="5"/>
      <c r="EG327" s="5"/>
      <c r="EH327" s="5"/>
      <c r="EI327" s="5"/>
      <c r="EJ327" s="5"/>
      <c r="EK327" s="5"/>
      <c r="EL327" s="5"/>
      <c r="EM327" s="5"/>
      <c r="EN327" s="5"/>
      <c r="EO327" s="5"/>
      <c r="EP327" s="5"/>
      <c r="EQ327" s="5"/>
      <c r="ER327" s="5"/>
      <c r="ES327" s="5"/>
      <c r="ET327" s="5"/>
      <c r="EU327" s="5"/>
      <c r="EV327" s="5"/>
      <c r="EW327" s="5"/>
      <c r="EX327" s="5"/>
      <c r="EY327" s="5"/>
      <c r="EZ327" s="5"/>
      <c r="FA327" s="5"/>
      <c r="FB327" s="5"/>
      <c r="FC327" s="5"/>
      <c r="FD327" s="5"/>
      <c r="FE327" s="5"/>
      <c r="FF327" s="5"/>
      <c r="FG327" s="5"/>
      <c r="FH327" s="5"/>
      <c r="FI327" s="5"/>
      <c r="FJ327" s="5"/>
      <c r="FK327" s="5"/>
      <c r="FL327" s="5"/>
      <c r="FM327" s="5"/>
      <c r="FN327" s="5"/>
    </row>
    <row r="328" spans="21:170" x14ac:dyDescent="0.2">
      <c r="U328" s="5"/>
      <c r="V328" s="5"/>
      <c r="W328" s="5"/>
      <c r="AK328" s="5"/>
      <c r="AL328" s="5"/>
      <c r="AM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5"/>
      <c r="DI328" s="5"/>
      <c r="DJ328" s="5"/>
      <c r="DK328" s="5"/>
      <c r="DL328" s="5"/>
      <c r="DM328" s="5"/>
      <c r="DN328" s="5"/>
      <c r="DO328" s="5"/>
      <c r="DP328" s="5"/>
      <c r="DQ328" s="5"/>
      <c r="DR328" s="5"/>
      <c r="DS328" s="5"/>
      <c r="DT328" s="5"/>
      <c r="DU328" s="5"/>
      <c r="DV328" s="5"/>
      <c r="DW328" s="5"/>
      <c r="DX328" s="5"/>
      <c r="DY328" s="5"/>
      <c r="DZ328" s="5"/>
      <c r="EA328" s="5"/>
      <c r="EB328" s="5"/>
      <c r="EC328" s="5"/>
      <c r="ED328" s="5"/>
      <c r="EE328" s="5"/>
      <c r="EF328" s="5"/>
      <c r="EG328" s="5"/>
      <c r="EH328" s="5"/>
      <c r="EI328" s="5"/>
      <c r="EJ328" s="5"/>
      <c r="EK328" s="5"/>
      <c r="EL328" s="5"/>
      <c r="EM328" s="5"/>
      <c r="EN328" s="5"/>
      <c r="EO328" s="5"/>
      <c r="EP328" s="5"/>
      <c r="EQ328" s="5"/>
      <c r="ER328" s="5"/>
      <c r="ES328" s="5"/>
      <c r="ET328" s="5"/>
      <c r="EU328" s="5"/>
      <c r="EV328" s="5"/>
      <c r="EW328" s="5"/>
      <c r="EX328" s="5"/>
      <c r="EY328" s="5"/>
      <c r="EZ328" s="5"/>
      <c r="FA328" s="5"/>
      <c r="FB328" s="5"/>
      <c r="FC328" s="5"/>
      <c r="FD328" s="5"/>
      <c r="FE328" s="5"/>
      <c r="FF328" s="5"/>
      <c r="FG328" s="5"/>
      <c r="FH328" s="5"/>
      <c r="FI328" s="5"/>
      <c r="FJ328" s="5"/>
      <c r="FK328" s="5"/>
      <c r="FL328" s="5"/>
      <c r="FM328" s="5"/>
      <c r="FN328" s="5"/>
    </row>
    <row r="329" spans="21:170" x14ac:dyDescent="0.2">
      <c r="U329" s="5"/>
      <c r="V329" s="5"/>
      <c r="W329" s="5"/>
      <c r="AK329" s="5"/>
      <c r="AL329" s="5"/>
      <c r="AM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  <c r="DJ329" s="5"/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  <c r="DW329" s="5"/>
      <c r="DX329" s="5"/>
      <c r="DY329" s="5"/>
      <c r="DZ329" s="5"/>
      <c r="EA329" s="5"/>
      <c r="EB329" s="5"/>
      <c r="EC329" s="5"/>
      <c r="ED329" s="5"/>
      <c r="EE329" s="5"/>
      <c r="EF329" s="5"/>
      <c r="EG329" s="5"/>
      <c r="EH329" s="5"/>
      <c r="EI329" s="5"/>
      <c r="EJ329" s="5"/>
      <c r="EK329" s="5"/>
      <c r="EL329" s="5"/>
      <c r="EM329" s="5"/>
      <c r="EN329" s="5"/>
      <c r="EO329" s="5"/>
      <c r="EP329" s="5"/>
      <c r="EQ329" s="5"/>
      <c r="ER329" s="5"/>
      <c r="ES329" s="5"/>
      <c r="ET329" s="5"/>
      <c r="EU329" s="5"/>
      <c r="EV329" s="5"/>
      <c r="EW329" s="5"/>
      <c r="EX329" s="5"/>
      <c r="EY329" s="5"/>
      <c r="EZ329" s="5"/>
      <c r="FA329" s="5"/>
      <c r="FB329" s="5"/>
      <c r="FC329" s="5"/>
      <c r="FD329" s="5"/>
      <c r="FE329" s="5"/>
      <c r="FF329" s="5"/>
      <c r="FG329" s="5"/>
      <c r="FH329" s="5"/>
      <c r="FI329" s="5"/>
      <c r="FJ329" s="5"/>
      <c r="FK329" s="5"/>
      <c r="FL329" s="5"/>
      <c r="FM329" s="5"/>
      <c r="FN329" s="5"/>
    </row>
    <row r="330" spans="21:170" x14ac:dyDescent="0.2">
      <c r="U330" s="5"/>
      <c r="V330" s="5"/>
      <c r="W330" s="5"/>
      <c r="AK330" s="5"/>
      <c r="AL330" s="5"/>
      <c r="AM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5"/>
      <c r="DI330" s="5"/>
      <c r="DJ330" s="5"/>
      <c r="DK330" s="5"/>
      <c r="DL330" s="5"/>
      <c r="DM330" s="5"/>
      <c r="DN330" s="5"/>
      <c r="DO330" s="5"/>
      <c r="DP330" s="5"/>
      <c r="DQ330" s="5"/>
      <c r="DR330" s="5"/>
      <c r="DS330" s="5"/>
      <c r="DT330" s="5"/>
      <c r="DU330" s="5"/>
      <c r="DV330" s="5"/>
      <c r="DW330" s="5"/>
      <c r="DX330" s="5"/>
      <c r="DY330" s="5"/>
      <c r="DZ330" s="5"/>
      <c r="EA330" s="5"/>
      <c r="EB330" s="5"/>
      <c r="EC330" s="5"/>
      <c r="ED330" s="5"/>
      <c r="EE330" s="5"/>
      <c r="EF330" s="5"/>
      <c r="EG330" s="5"/>
      <c r="EH330" s="5"/>
      <c r="EI330" s="5"/>
      <c r="EJ330" s="5"/>
      <c r="EK330" s="5"/>
      <c r="EL330" s="5"/>
      <c r="EM330" s="5"/>
      <c r="EN330" s="5"/>
      <c r="EO330" s="5"/>
      <c r="EP330" s="5"/>
      <c r="EQ330" s="5"/>
      <c r="ER330" s="5"/>
      <c r="ES330" s="5"/>
      <c r="ET330" s="5"/>
      <c r="EU330" s="5"/>
      <c r="EV330" s="5"/>
      <c r="EW330" s="5"/>
      <c r="EX330" s="5"/>
      <c r="EY330" s="5"/>
      <c r="EZ330" s="5"/>
      <c r="FA330" s="5"/>
      <c r="FB330" s="5"/>
      <c r="FC330" s="5"/>
      <c r="FD330" s="5"/>
      <c r="FE330" s="5"/>
      <c r="FF330" s="5"/>
      <c r="FG330" s="5"/>
      <c r="FH330" s="5"/>
      <c r="FI330" s="5"/>
      <c r="FJ330" s="5"/>
      <c r="FK330" s="5"/>
      <c r="FL330" s="5"/>
      <c r="FM330" s="5"/>
      <c r="FN330" s="5"/>
    </row>
    <row r="331" spans="21:170" x14ac:dyDescent="0.2">
      <c r="U331" s="5"/>
      <c r="V331" s="5"/>
      <c r="W331" s="5"/>
      <c r="AK331" s="5"/>
      <c r="AL331" s="5"/>
      <c r="AM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  <c r="DH331" s="5"/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  <c r="DW331" s="5"/>
      <c r="DX331" s="5"/>
      <c r="DY331" s="5"/>
      <c r="DZ331" s="5"/>
      <c r="EA331" s="5"/>
      <c r="EB331" s="5"/>
      <c r="EC331" s="5"/>
      <c r="ED331" s="5"/>
      <c r="EE331" s="5"/>
      <c r="EF331" s="5"/>
      <c r="EG331" s="5"/>
      <c r="EH331" s="5"/>
      <c r="EI331" s="5"/>
      <c r="EJ331" s="5"/>
      <c r="EK331" s="5"/>
      <c r="EL331" s="5"/>
      <c r="EM331" s="5"/>
      <c r="EN331" s="5"/>
      <c r="EO331" s="5"/>
      <c r="EP331" s="5"/>
      <c r="EQ331" s="5"/>
      <c r="ER331" s="5"/>
      <c r="ES331" s="5"/>
      <c r="ET331" s="5"/>
      <c r="EU331" s="5"/>
      <c r="EV331" s="5"/>
      <c r="EW331" s="5"/>
      <c r="EX331" s="5"/>
      <c r="EY331" s="5"/>
      <c r="EZ331" s="5"/>
      <c r="FA331" s="5"/>
      <c r="FB331" s="5"/>
      <c r="FC331" s="5"/>
      <c r="FD331" s="5"/>
      <c r="FE331" s="5"/>
      <c r="FF331" s="5"/>
      <c r="FG331" s="5"/>
      <c r="FH331" s="5"/>
      <c r="FI331" s="5"/>
      <c r="FJ331" s="5"/>
      <c r="FK331" s="5"/>
      <c r="FL331" s="5"/>
      <c r="FM331" s="5"/>
      <c r="FN331" s="5"/>
    </row>
    <row r="332" spans="21:170" x14ac:dyDescent="0.2">
      <c r="U332" s="5"/>
      <c r="V332" s="5"/>
      <c r="W332" s="5"/>
      <c r="AK332" s="5"/>
      <c r="AL332" s="5"/>
      <c r="AM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5"/>
      <c r="DH332" s="5"/>
      <c r="DI332" s="5"/>
      <c r="DJ332" s="5"/>
      <c r="DK332" s="5"/>
      <c r="DL332" s="5"/>
      <c r="DM332" s="5"/>
      <c r="DN332" s="5"/>
      <c r="DO332" s="5"/>
      <c r="DP332" s="5"/>
      <c r="DQ332" s="5"/>
      <c r="DR332" s="5"/>
      <c r="DS332" s="5"/>
      <c r="DT332" s="5"/>
      <c r="DU332" s="5"/>
      <c r="DV332" s="5"/>
      <c r="DW332" s="5"/>
      <c r="DX332" s="5"/>
      <c r="DY332" s="5"/>
      <c r="DZ332" s="5"/>
      <c r="EA332" s="5"/>
      <c r="EB332" s="5"/>
      <c r="EC332" s="5"/>
      <c r="ED332" s="5"/>
      <c r="EE332" s="5"/>
      <c r="EF332" s="5"/>
      <c r="EG332" s="5"/>
      <c r="EH332" s="5"/>
      <c r="EI332" s="5"/>
      <c r="EJ332" s="5"/>
      <c r="EK332" s="5"/>
      <c r="EL332" s="5"/>
      <c r="EM332" s="5"/>
      <c r="EN332" s="5"/>
      <c r="EO332" s="5"/>
      <c r="EP332" s="5"/>
      <c r="EQ332" s="5"/>
      <c r="ER332" s="5"/>
      <c r="ES332" s="5"/>
      <c r="ET332" s="5"/>
      <c r="EU332" s="5"/>
      <c r="EV332" s="5"/>
      <c r="EW332" s="5"/>
      <c r="EX332" s="5"/>
      <c r="EY332" s="5"/>
      <c r="EZ332" s="5"/>
      <c r="FA332" s="5"/>
      <c r="FB332" s="5"/>
      <c r="FC332" s="5"/>
      <c r="FD332" s="5"/>
      <c r="FE332" s="5"/>
      <c r="FF332" s="5"/>
      <c r="FG332" s="5"/>
      <c r="FH332" s="5"/>
      <c r="FI332" s="5"/>
      <c r="FJ332" s="5"/>
      <c r="FK332" s="5"/>
      <c r="FL332" s="5"/>
      <c r="FM332" s="5"/>
      <c r="FN332" s="5"/>
    </row>
    <row r="333" spans="21:170" x14ac:dyDescent="0.2">
      <c r="U333" s="5"/>
      <c r="V333" s="5"/>
      <c r="W333" s="5"/>
      <c r="AK333" s="5"/>
      <c r="AL333" s="5"/>
      <c r="AM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  <c r="DH333" s="5"/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  <c r="DX333" s="5"/>
      <c r="DY333" s="5"/>
      <c r="DZ333" s="5"/>
      <c r="EA333" s="5"/>
      <c r="EB333" s="5"/>
      <c r="EC333" s="5"/>
      <c r="ED333" s="5"/>
      <c r="EE333" s="5"/>
      <c r="EF333" s="5"/>
      <c r="EG333" s="5"/>
      <c r="EH333" s="5"/>
      <c r="EI333" s="5"/>
      <c r="EJ333" s="5"/>
      <c r="EK333" s="5"/>
      <c r="EL333" s="5"/>
      <c r="EM333" s="5"/>
      <c r="EN333" s="5"/>
      <c r="EO333" s="5"/>
      <c r="EP333" s="5"/>
      <c r="EQ333" s="5"/>
      <c r="ER333" s="5"/>
      <c r="ES333" s="5"/>
      <c r="ET333" s="5"/>
      <c r="EU333" s="5"/>
      <c r="EV333" s="5"/>
      <c r="EW333" s="5"/>
      <c r="EX333" s="5"/>
      <c r="EY333" s="5"/>
      <c r="EZ333" s="5"/>
      <c r="FA333" s="5"/>
      <c r="FB333" s="5"/>
      <c r="FC333" s="5"/>
      <c r="FD333" s="5"/>
      <c r="FE333" s="5"/>
      <c r="FF333" s="5"/>
      <c r="FG333" s="5"/>
      <c r="FH333" s="5"/>
      <c r="FI333" s="5"/>
      <c r="FJ333" s="5"/>
      <c r="FK333" s="5"/>
      <c r="FL333" s="5"/>
      <c r="FM333" s="5"/>
      <c r="FN333" s="5"/>
    </row>
    <row r="334" spans="21:170" x14ac:dyDescent="0.2">
      <c r="U334" s="5"/>
      <c r="V334" s="5"/>
      <c r="W334" s="5"/>
      <c r="AK334" s="5"/>
      <c r="AL334" s="5"/>
      <c r="AM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  <c r="DH334" s="5"/>
      <c r="DI334" s="5"/>
      <c r="DJ334" s="5"/>
      <c r="DK334" s="5"/>
      <c r="DL334" s="5"/>
      <c r="DM334" s="5"/>
      <c r="DN334" s="5"/>
      <c r="DO334" s="5"/>
      <c r="DP334" s="5"/>
      <c r="DQ334" s="5"/>
      <c r="DR334" s="5"/>
      <c r="DS334" s="5"/>
      <c r="DT334" s="5"/>
      <c r="DU334" s="5"/>
      <c r="DV334" s="5"/>
      <c r="DW334" s="5"/>
      <c r="DX334" s="5"/>
      <c r="DY334" s="5"/>
      <c r="DZ334" s="5"/>
      <c r="EA334" s="5"/>
      <c r="EB334" s="5"/>
      <c r="EC334" s="5"/>
      <c r="ED334" s="5"/>
      <c r="EE334" s="5"/>
      <c r="EF334" s="5"/>
      <c r="EG334" s="5"/>
      <c r="EH334" s="5"/>
      <c r="EI334" s="5"/>
      <c r="EJ334" s="5"/>
      <c r="EK334" s="5"/>
      <c r="EL334" s="5"/>
      <c r="EM334" s="5"/>
      <c r="EN334" s="5"/>
      <c r="EO334" s="5"/>
      <c r="EP334" s="5"/>
      <c r="EQ334" s="5"/>
      <c r="ER334" s="5"/>
      <c r="ES334" s="5"/>
      <c r="ET334" s="5"/>
      <c r="EU334" s="5"/>
      <c r="EV334" s="5"/>
      <c r="EW334" s="5"/>
      <c r="EX334" s="5"/>
      <c r="EY334" s="5"/>
      <c r="EZ334" s="5"/>
      <c r="FA334" s="5"/>
      <c r="FB334" s="5"/>
      <c r="FC334" s="5"/>
      <c r="FD334" s="5"/>
      <c r="FE334" s="5"/>
      <c r="FF334" s="5"/>
      <c r="FG334" s="5"/>
      <c r="FH334" s="5"/>
      <c r="FI334" s="5"/>
      <c r="FJ334" s="5"/>
      <c r="FK334" s="5"/>
      <c r="FL334" s="5"/>
      <c r="FM334" s="5"/>
      <c r="FN334" s="5"/>
    </row>
    <row r="335" spans="21:170" x14ac:dyDescent="0.2">
      <c r="U335" s="5"/>
      <c r="V335" s="5"/>
      <c r="W335" s="5"/>
      <c r="AK335" s="5"/>
      <c r="AL335" s="5"/>
      <c r="AM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5"/>
      <c r="DH335" s="5"/>
      <c r="DI335" s="5"/>
      <c r="DJ335" s="5"/>
      <c r="DK335" s="5"/>
      <c r="DL335" s="5"/>
      <c r="DM335" s="5"/>
      <c r="DN335" s="5"/>
      <c r="DO335" s="5"/>
      <c r="DP335" s="5"/>
      <c r="DQ335" s="5"/>
      <c r="DR335" s="5"/>
      <c r="DS335" s="5"/>
      <c r="DT335" s="5"/>
      <c r="DU335" s="5"/>
      <c r="DV335" s="5"/>
      <c r="DW335" s="5"/>
      <c r="DX335" s="5"/>
      <c r="DY335" s="5"/>
      <c r="DZ335" s="5"/>
      <c r="EA335" s="5"/>
      <c r="EB335" s="5"/>
      <c r="EC335" s="5"/>
      <c r="ED335" s="5"/>
      <c r="EE335" s="5"/>
      <c r="EF335" s="5"/>
      <c r="EG335" s="5"/>
      <c r="EH335" s="5"/>
      <c r="EI335" s="5"/>
      <c r="EJ335" s="5"/>
      <c r="EK335" s="5"/>
      <c r="EL335" s="5"/>
      <c r="EM335" s="5"/>
      <c r="EN335" s="5"/>
      <c r="EO335" s="5"/>
      <c r="EP335" s="5"/>
      <c r="EQ335" s="5"/>
      <c r="ER335" s="5"/>
      <c r="ES335" s="5"/>
      <c r="ET335" s="5"/>
      <c r="EU335" s="5"/>
      <c r="EV335" s="5"/>
      <c r="EW335" s="5"/>
      <c r="EX335" s="5"/>
      <c r="EY335" s="5"/>
      <c r="EZ335" s="5"/>
      <c r="FA335" s="5"/>
      <c r="FB335" s="5"/>
      <c r="FC335" s="5"/>
      <c r="FD335" s="5"/>
      <c r="FE335" s="5"/>
      <c r="FF335" s="5"/>
      <c r="FG335" s="5"/>
      <c r="FH335" s="5"/>
      <c r="FI335" s="5"/>
      <c r="FJ335" s="5"/>
      <c r="FK335" s="5"/>
      <c r="FL335" s="5"/>
      <c r="FM335" s="5"/>
      <c r="FN335" s="5"/>
    </row>
    <row r="336" spans="21:170" x14ac:dyDescent="0.2">
      <c r="U336" s="5"/>
      <c r="V336" s="5"/>
      <c r="W336" s="5"/>
      <c r="AK336" s="5"/>
      <c r="AL336" s="5"/>
      <c r="AM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5"/>
      <c r="DH336" s="5"/>
      <c r="DI336" s="5"/>
      <c r="DJ336" s="5"/>
      <c r="DK336" s="5"/>
      <c r="DL336" s="5"/>
      <c r="DM336" s="5"/>
      <c r="DN336" s="5"/>
      <c r="DO336" s="5"/>
      <c r="DP336" s="5"/>
      <c r="DQ336" s="5"/>
      <c r="DR336" s="5"/>
      <c r="DS336" s="5"/>
      <c r="DT336" s="5"/>
      <c r="DU336" s="5"/>
      <c r="DV336" s="5"/>
      <c r="DW336" s="5"/>
      <c r="DX336" s="5"/>
      <c r="DY336" s="5"/>
      <c r="DZ336" s="5"/>
      <c r="EA336" s="5"/>
      <c r="EB336" s="5"/>
      <c r="EC336" s="5"/>
      <c r="ED336" s="5"/>
      <c r="EE336" s="5"/>
      <c r="EF336" s="5"/>
      <c r="EG336" s="5"/>
      <c r="EH336" s="5"/>
      <c r="EI336" s="5"/>
      <c r="EJ336" s="5"/>
      <c r="EK336" s="5"/>
      <c r="EL336" s="5"/>
      <c r="EM336" s="5"/>
      <c r="EN336" s="5"/>
      <c r="EO336" s="5"/>
      <c r="EP336" s="5"/>
      <c r="EQ336" s="5"/>
      <c r="ER336" s="5"/>
      <c r="ES336" s="5"/>
      <c r="ET336" s="5"/>
      <c r="EU336" s="5"/>
      <c r="EV336" s="5"/>
      <c r="EW336" s="5"/>
      <c r="EX336" s="5"/>
      <c r="EY336" s="5"/>
      <c r="EZ336" s="5"/>
      <c r="FA336" s="5"/>
      <c r="FB336" s="5"/>
      <c r="FC336" s="5"/>
      <c r="FD336" s="5"/>
      <c r="FE336" s="5"/>
      <c r="FF336" s="5"/>
      <c r="FG336" s="5"/>
      <c r="FH336" s="5"/>
      <c r="FI336" s="5"/>
      <c r="FJ336" s="5"/>
      <c r="FK336" s="5"/>
      <c r="FL336" s="5"/>
      <c r="FM336" s="5"/>
      <c r="FN336" s="5"/>
    </row>
    <row r="337" spans="21:170" x14ac:dyDescent="0.2">
      <c r="U337" s="5"/>
      <c r="V337" s="5"/>
      <c r="W337" s="5"/>
      <c r="AK337" s="5"/>
      <c r="AL337" s="5"/>
      <c r="AM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5"/>
      <c r="DH337" s="5"/>
      <c r="DI337" s="5"/>
      <c r="DJ337" s="5"/>
      <c r="DK337" s="5"/>
      <c r="DL337" s="5"/>
      <c r="DM337" s="5"/>
      <c r="DN337" s="5"/>
      <c r="DO337" s="5"/>
      <c r="DP337" s="5"/>
      <c r="DQ337" s="5"/>
      <c r="DR337" s="5"/>
      <c r="DS337" s="5"/>
      <c r="DT337" s="5"/>
      <c r="DU337" s="5"/>
      <c r="DV337" s="5"/>
      <c r="DW337" s="5"/>
      <c r="DX337" s="5"/>
      <c r="DY337" s="5"/>
      <c r="DZ337" s="5"/>
      <c r="EA337" s="5"/>
      <c r="EB337" s="5"/>
      <c r="EC337" s="5"/>
      <c r="ED337" s="5"/>
      <c r="EE337" s="5"/>
      <c r="EF337" s="5"/>
      <c r="EG337" s="5"/>
      <c r="EH337" s="5"/>
      <c r="EI337" s="5"/>
      <c r="EJ337" s="5"/>
      <c r="EK337" s="5"/>
      <c r="EL337" s="5"/>
      <c r="EM337" s="5"/>
      <c r="EN337" s="5"/>
      <c r="EO337" s="5"/>
      <c r="EP337" s="5"/>
      <c r="EQ337" s="5"/>
      <c r="ER337" s="5"/>
      <c r="ES337" s="5"/>
      <c r="ET337" s="5"/>
      <c r="EU337" s="5"/>
      <c r="EV337" s="5"/>
      <c r="EW337" s="5"/>
      <c r="EX337" s="5"/>
      <c r="EY337" s="5"/>
      <c r="EZ337" s="5"/>
      <c r="FA337" s="5"/>
      <c r="FB337" s="5"/>
      <c r="FC337" s="5"/>
      <c r="FD337" s="5"/>
      <c r="FE337" s="5"/>
      <c r="FF337" s="5"/>
      <c r="FG337" s="5"/>
      <c r="FH337" s="5"/>
      <c r="FI337" s="5"/>
      <c r="FJ337" s="5"/>
      <c r="FK337" s="5"/>
      <c r="FL337" s="5"/>
      <c r="FM337" s="5"/>
      <c r="FN337" s="5"/>
    </row>
    <row r="338" spans="21:170" x14ac:dyDescent="0.2">
      <c r="U338" s="5"/>
      <c r="V338" s="5"/>
      <c r="W338" s="5"/>
      <c r="AK338" s="5"/>
      <c r="AL338" s="5"/>
      <c r="AM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  <c r="DE338" s="5"/>
      <c r="DF338" s="5"/>
      <c r="DG338" s="5"/>
      <c r="DH338" s="5"/>
      <c r="DI338" s="5"/>
      <c r="DJ338" s="5"/>
      <c r="DK338" s="5"/>
      <c r="DL338" s="5"/>
      <c r="DM338" s="5"/>
      <c r="DN338" s="5"/>
      <c r="DO338" s="5"/>
      <c r="DP338" s="5"/>
      <c r="DQ338" s="5"/>
      <c r="DR338" s="5"/>
      <c r="DS338" s="5"/>
      <c r="DT338" s="5"/>
      <c r="DU338" s="5"/>
      <c r="DV338" s="5"/>
      <c r="DW338" s="5"/>
      <c r="DX338" s="5"/>
      <c r="DY338" s="5"/>
      <c r="DZ338" s="5"/>
      <c r="EA338" s="5"/>
      <c r="EB338" s="5"/>
      <c r="EC338" s="5"/>
      <c r="ED338" s="5"/>
      <c r="EE338" s="5"/>
      <c r="EF338" s="5"/>
      <c r="EG338" s="5"/>
      <c r="EH338" s="5"/>
      <c r="EI338" s="5"/>
      <c r="EJ338" s="5"/>
      <c r="EK338" s="5"/>
      <c r="EL338" s="5"/>
      <c r="EM338" s="5"/>
      <c r="EN338" s="5"/>
      <c r="EO338" s="5"/>
      <c r="EP338" s="5"/>
      <c r="EQ338" s="5"/>
      <c r="ER338" s="5"/>
      <c r="ES338" s="5"/>
      <c r="ET338" s="5"/>
      <c r="EU338" s="5"/>
      <c r="EV338" s="5"/>
      <c r="EW338" s="5"/>
      <c r="EX338" s="5"/>
      <c r="EY338" s="5"/>
      <c r="EZ338" s="5"/>
      <c r="FA338" s="5"/>
      <c r="FB338" s="5"/>
      <c r="FC338" s="5"/>
      <c r="FD338" s="5"/>
      <c r="FE338" s="5"/>
      <c r="FF338" s="5"/>
      <c r="FG338" s="5"/>
      <c r="FH338" s="5"/>
      <c r="FI338" s="5"/>
      <c r="FJ338" s="5"/>
      <c r="FK338" s="5"/>
      <c r="FL338" s="5"/>
      <c r="FM338" s="5"/>
      <c r="FN338" s="5"/>
    </row>
    <row r="339" spans="21:170" x14ac:dyDescent="0.2">
      <c r="U339" s="5"/>
      <c r="V339" s="5"/>
      <c r="W339" s="5"/>
      <c r="AK339" s="5"/>
      <c r="AL339" s="5"/>
      <c r="AM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5"/>
      <c r="DB339" s="5"/>
      <c r="DC339" s="5"/>
      <c r="DD339" s="5"/>
      <c r="DE339" s="5"/>
      <c r="DF339" s="5"/>
      <c r="DG339" s="5"/>
      <c r="DH339" s="5"/>
      <c r="DI339" s="5"/>
      <c r="DJ339" s="5"/>
      <c r="DK339" s="5"/>
      <c r="DL339" s="5"/>
      <c r="DM339" s="5"/>
      <c r="DN339" s="5"/>
      <c r="DO339" s="5"/>
      <c r="DP339" s="5"/>
      <c r="DQ339" s="5"/>
      <c r="DR339" s="5"/>
      <c r="DS339" s="5"/>
      <c r="DT339" s="5"/>
      <c r="DU339" s="5"/>
      <c r="DV339" s="5"/>
      <c r="DW339" s="5"/>
      <c r="DX339" s="5"/>
      <c r="DY339" s="5"/>
      <c r="DZ339" s="5"/>
      <c r="EA339" s="5"/>
      <c r="EB339" s="5"/>
      <c r="EC339" s="5"/>
      <c r="ED339" s="5"/>
      <c r="EE339" s="5"/>
      <c r="EF339" s="5"/>
      <c r="EG339" s="5"/>
      <c r="EH339" s="5"/>
      <c r="EI339" s="5"/>
      <c r="EJ339" s="5"/>
      <c r="EK339" s="5"/>
      <c r="EL339" s="5"/>
      <c r="EM339" s="5"/>
      <c r="EN339" s="5"/>
      <c r="EO339" s="5"/>
      <c r="EP339" s="5"/>
      <c r="EQ339" s="5"/>
      <c r="ER339" s="5"/>
      <c r="ES339" s="5"/>
      <c r="ET339" s="5"/>
      <c r="EU339" s="5"/>
      <c r="EV339" s="5"/>
      <c r="EW339" s="5"/>
      <c r="EX339" s="5"/>
      <c r="EY339" s="5"/>
      <c r="EZ339" s="5"/>
      <c r="FA339" s="5"/>
      <c r="FB339" s="5"/>
      <c r="FC339" s="5"/>
      <c r="FD339" s="5"/>
      <c r="FE339" s="5"/>
      <c r="FF339" s="5"/>
      <c r="FG339" s="5"/>
      <c r="FH339" s="5"/>
      <c r="FI339" s="5"/>
      <c r="FJ339" s="5"/>
      <c r="FK339" s="5"/>
      <c r="FL339" s="5"/>
      <c r="FM339" s="5"/>
      <c r="FN339" s="5"/>
    </row>
    <row r="340" spans="21:170" x14ac:dyDescent="0.2">
      <c r="U340" s="5"/>
      <c r="V340" s="5"/>
      <c r="W340" s="5"/>
      <c r="AK340" s="5"/>
      <c r="AL340" s="5"/>
      <c r="AM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5"/>
      <c r="DH340" s="5"/>
      <c r="DI340" s="5"/>
      <c r="DJ340" s="5"/>
      <c r="DK340" s="5"/>
      <c r="DL340" s="5"/>
      <c r="DM340" s="5"/>
      <c r="DN340" s="5"/>
      <c r="DO340" s="5"/>
      <c r="DP340" s="5"/>
      <c r="DQ340" s="5"/>
      <c r="DR340" s="5"/>
      <c r="DS340" s="5"/>
      <c r="DT340" s="5"/>
      <c r="DU340" s="5"/>
      <c r="DV340" s="5"/>
      <c r="DW340" s="5"/>
      <c r="DX340" s="5"/>
      <c r="DY340" s="5"/>
      <c r="DZ340" s="5"/>
      <c r="EA340" s="5"/>
      <c r="EB340" s="5"/>
      <c r="EC340" s="5"/>
      <c r="ED340" s="5"/>
      <c r="EE340" s="5"/>
      <c r="EF340" s="5"/>
      <c r="EG340" s="5"/>
      <c r="EH340" s="5"/>
      <c r="EI340" s="5"/>
      <c r="EJ340" s="5"/>
      <c r="EK340" s="5"/>
      <c r="EL340" s="5"/>
      <c r="EM340" s="5"/>
      <c r="EN340" s="5"/>
      <c r="EO340" s="5"/>
      <c r="EP340" s="5"/>
      <c r="EQ340" s="5"/>
      <c r="ER340" s="5"/>
      <c r="ES340" s="5"/>
      <c r="ET340" s="5"/>
      <c r="EU340" s="5"/>
      <c r="EV340" s="5"/>
      <c r="EW340" s="5"/>
      <c r="EX340" s="5"/>
      <c r="EY340" s="5"/>
      <c r="EZ340" s="5"/>
      <c r="FA340" s="5"/>
      <c r="FB340" s="5"/>
      <c r="FC340" s="5"/>
      <c r="FD340" s="5"/>
      <c r="FE340" s="5"/>
      <c r="FF340" s="5"/>
      <c r="FG340" s="5"/>
      <c r="FH340" s="5"/>
      <c r="FI340" s="5"/>
      <c r="FJ340" s="5"/>
      <c r="FK340" s="5"/>
      <c r="FL340" s="5"/>
      <c r="FM340" s="5"/>
      <c r="FN340" s="5"/>
    </row>
    <row r="341" spans="21:170" x14ac:dyDescent="0.2">
      <c r="U341" s="5"/>
      <c r="V341" s="5"/>
      <c r="W341" s="5"/>
      <c r="AK341" s="5"/>
      <c r="AL341" s="5"/>
      <c r="AM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5"/>
      <c r="DH341" s="5"/>
      <c r="DI341" s="5"/>
      <c r="DJ341" s="5"/>
      <c r="DK341" s="5"/>
      <c r="DL341" s="5"/>
      <c r="DM341" s="5"/>
      <c r="DN341" s="5"/>
      <c r="DO341" s="5"/>
      <c r="DP341" s="5"/>
      <c r="DQ341" s="5"/>
      <c r="DR341" s="5"/>
      <c r="DS341" s="5"/>
      <c r="DT341" s="5"/>
      <c r="DU341" s="5"/>
      <c r="DV341" s="5"/>
      <c r="DW341" s="5"/>
      <c r="DX341" s="5"/>
      <c r="DY341" s="5"/>
      <c r="DZ341" s="5"/>
      <c r="EA341" s="5"/>
      <c r="EB341" s="5"/>
      <c r="EC341" s="5"/>
      <c r="ED341" s="5"/>
      <c r="EE341" s="5"/>
      <c r="EF341" s="5"/>
      <c r="EG341" s="5"/>
      <c r="EH341" s="5"/>
      <c r="EI341" s="5"/>
      <c r="EJ341" s="5"/>
      <c r="EK341" s="5"/>
      <c r="EL341" s="5"/>
      <c r="EM341" s="5"/>
      <c r="EN341" s="5"/>
      <c r="EO341" s="5"/>
      <c r="EP341" s="5"/>
      <c r="EQ341" s="5"/>
      <c r="ER341" s="5"/>
      <c r="ES341" s="5"/>
      <c r="ET341" s="5"/>
      <c r="EU341" s="5"/>
      <c r="EV341" s="5"/>
      <c r="EW341" s="5"/>
      <c r="EX341" s="5"/>
      <c r="EY341" s="5"/>
      <c r="EZ341" s="5"/>
      <c r="FA341" s="5"/>
      <c r="FB341" s="5"/>
      <c r="FC341" s="5"/>
      <c r="FD341" s="5"/>
      <c r="FE341" s="5"/>
      <c r="FF341" s="5"/>
      <c r="FG341" s="5"/>
      <c r="FH341" s="5"/>
      <c r="FI341" s="5"/>
      <c r="FJ341" s="5"/>
      <c r="FK341" s="5"/>
      <c r="FL341" s="5"/>
      <c r="FM341" s="5"/>
      <c r="FN341" s="5"/>
    </row>
    <row r="342" spans="21:170" x14ac:dyDescent="0.2">
      <c r="U342" s="5"/>
      <c r="V342" s="5"/>
      <c r="W342" s="5"/>
      <c r="AK342" s="5"/>
      <c r="AL342" s="5"/>
      <c r="AM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  <c r="DE342" s="5"/>
      <c r="DF342" s="5"/>
      <c r="DG342" s="5"/>
      <c r="DH342" s="5"/>
      <c r="DI342" s="5"/>
      <c r="DJ342" s="5"/>
      <c r="DK342" s="5"/>
      <c r="DL342" s="5"/>
      <c r="DM342" s="5"/>
      <c r="DN342" s="5"/>
      <c r="DO342" s="5"/>
      <c r="DP342" s="5"/>
      <c r="DQ342" s="5"/>
      <c r="DR342" s="5"/>
      <c r="DS342" s="5"/>
      <c r="DT342" s="5"/>
      <c r="DU342" s="5"/>
      <c r="DV342" s="5"/>
      <c r="DW342" s="5"/>
      <c r="DX342" s="5"/>
      <c r="DY342" s="5"/>
      <c r="DZ342" s="5"/>
      <c r="EA342" s="5"/>
      <c r="EB342" s="5"/>
      <c r="EC342" s="5"/>
      <c r="ED342" s="5"/>
      <c r="EE342" s="5"/>
      <c r="EF342" s="5"/>
      <c r="EG342" s="5"/>
      <c r="EH342" s="5"/>
      <c r="EI342" s="5"/>
      <c r="EJ342" s="5"/>
      <c r="EK342" s="5"/>
      <c r="EL342" s="5"/>
      <c r="EM342" s="5"/>
      <c r="EN342" s="5"/>
      <c r="EO342" s="5"/>
      <c r="EP342" s="5"/>
      <c r="EQ342" s="5"/>
      <c r="ER342" s="5"/>
      <c r="ES342" s="5"/>
      <c r="ET342" s="5"/>
      <c r="EU342" s="5"/>
      <c r="EV342" s="5"/>
      <c r="EW342" s="5"/>
      <c r="EX342" s="5"/>
      <c r="EY342" s="5"/>
      <c r="EZ342" s="5"/>
      <c r="FA342" s="5"/>
      <c r="FB342" s="5"/>
      <c r="FC342" s="5"/>
      <c r="FD342" s="5"/>
      <c r="FE342" s="5"/>
      <c r="FF342" s="5"/>
      <c r="FG342" s="5"/>
      <c r="FH342" s="5"/>
      <c r="FI342" s="5"/>
      <c r="FJ342" s="5"/>
      <c r="FK342" s="5"/>
      <c r="FL342" s="5"/>
      <c r="FM342" s="5"/>
      <c r="FN342" s="5"/>
    </row>
    <row r="343" spans="21:170" x14ac:dyDescent="0.2">
      <c r="U343" s="5"/>
      <c r="V343" s="5"/>
      <c r="W343" s="5"/>
      <c r="AK343" s="5"/>
      <c r="AL343" s="5"/>
      <c r="AM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5"/>
      <c r="DH343" s="5"/>
      <c r="DI343" s="5"/>
      <c r="DJ343" s="5"/>
      <c r="DK343" s="5"/>
      <c r="DL343" s="5"/>
      <c r="DM343" s="5"/>
      <c r="DN343" s="5"/>
      <c r="DO343" s="5"/>
      <c r="DP343" s="5"/>
      <c r="DQ343" s="5"/>
      <c r="DR343" s="5"/>
      <c r="DS343" s="5"/>
      <c r="DT343" s="5"/>
      <c r="DU343" s="5"/>
      <c r="DV343" s="5"/>
      <c r="DW343" s="5"/>
      <c r="DX343" s="5"/>
      <c r="DY343" s="5"/>
      <c r="DZ343" s="5"/>
      <c r="EA343" s="5"/>
      <c r="EB343" s="5"/>
      <c r="EC343" s="5"/>
      <c r="ED343" s="5"/>
      <c r="EE343" s="5"/>
      <c r="EF343" s="5"/>
      <c r="EG343" s="5"/>
      <c r="EH343" s="5"/>
      <c r="EI343" s="5"/>
      <c r="EJ343" s="5"/>
      <c r="EK343" s="5"/>
      <c r="EL343" s="5"/>
      <c r="EM343" s="5"/>
      <c r="EN343" s="5"/>
      <c r="EO343" s="5"/>
      <c r="EP343" s="5"/>
      <c r="EQ343" s="5"/>
      <c r="ER343" s="5"/>
      <c r="ES343" s="5"/>
      <c r="ET343" s="5"/>
      <c r="EU343" s="5"/>
      <c r="EV343" s="5"/>
      <c r="EW343" s="5"/>
      <c r="EX343" s="5"/>
      <c r="EY343" s="5"/>
      <c r="EZ343" s="5"/>
      <c r="FA343" s="5"/>
      <c r="FB343" s="5"/>
      <c r="FC343" s="5"/>
      <c r="FD343" s="5"/>
      <c r="FE343" s="5"/>
      <c r="FF343" s="5"/>
      <c r="FG343" s="5"/>
      <c r="FH343" s="5"/>
      <c r="FI343" s="5"/>
      <c r="FJ343" s="5"/>
      <c r="FK343" s="5"/>
      <c r="FL343" s="5"/>
      <c r="FM343" s="5"/>
      <c r="FN343" s="5"/>
    </row>
    <row r="344" spans="21:170" x14ac:dyDescent="0.2">
      <c r="U344" s="5"/>
      <c r="V344" s="5"/>
      <c r="W344" s="5"/>
      <c r="AK344" s="5"/>
      <c r="AL344" s="5"/>
      <c r="AM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5"/>
      <c r="DH344" s="5"/>
      <c r="DI344" s="5"/>
      <c r="DJ344" s="5"/>
      <c r="DK344" s="5"/>
      <c r="DL344" s="5"/>
      <c r="DM344" s="5"/>
      <c r="DN344" s="5"/>
      <c r="DO344" s="5"/>
      <c r="DP344" s="5"/>
      <c r="DQ344" s="5"/>
      <c r="DR344" s="5"/>
      <c r="DS344" s="5"/>
      <c r="DT344" s="5"/>
      <c r="DU344" s="5"/>
      <c r="DV344" s="5"/>
      <c r="DW344" s="5"/>
      <c r="DX344" s="5"/>
      <c r="DY344" s="5"/>
      <c r="DZ344" s="5"/>
      <c r="EA344" s="5"/>
      <c r="EB344" s="5"/>
      <c r="EC344" s="5"/>
      <c r="ED344" s="5"/>
      <c r="EE344" s="5"/>
      <c r="EF344" s="5"/>
      <c r="EG344" s="5"/>
      <c r="EH344" s="5"/>
      <c r="EI344" s="5"/>
      <c r="EJ344" s="5"/>
      <c r="EK344" s="5"/>
      <c r="EL344" s="5"/>
      <c r="EM344" s="5"/>
      <c r="EN344" s="5"/>
      <c r="EO344" s="5"/>
      <c r="EP344" s="5"/>
      <c r="EQ344" s="5"/>
      <c r="ER344" s="5"/>
      <c r="ES344" s="5"/>
      <c r="ET344" s="5"/>
      <c r="EU344" s="5"/>
      <c r="EV344" s="5"/>
      <c r="EW344" s="5"/>
      <c r="EX344" s="5"/>
      <c r="EY344" s="5"/>
      <c r="EZ344" s="5"/>
      <c r="FA344" s="5"/>
      <c r="FB344" s="5"/>
      <c r="FC344" s="5"/>
      <c r="FD344" s="5"/>
      <c r="FE344" s="5"/>
      <c r="FF344" s="5"/>
      <c r="FG344" s="5"/>
      <c r="FH344" s="5"/>
      <c r="FI344" s="5"/>
      <c r="FJ344" s="5"/>
      <c r="FK344" s="5"/>
      <c r="FL344" s="5"/>
      <c r="FM344" s="5"/>
      <c r="FN344" s="5"/>
    </row>
    <row r="345" spans="21:170" x14ac:dyDescent="0.2">
      <c r="U345" s="5"/>
      <c r="V345" s="5"/>
      <c r="W345" s="5"/>
      <c r="AK345" s="5"/>
      <c r="AL345" s="5"/>
      <c r="AM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5"/>
      <c r="DH345" s="5"/>
      <c r="DI345" s="5"/>
      <c r="DJ345" s="5"/>
      <c r="DK345" s="5"/>
      <c r="DL345" s="5"/>
      <c r="DM345" s="5"/>
      <c r="DN345" s="5"/>
      <c r="DO345" s="5"/>
      <c r="DP345" s="5"/>
      <c r="DQ345" s="5"/>
      <c r="DR345" s="5"/>
      <c r="DS345" s="5"/>
      <c r="DT345" s="5"/>
      <c r="DU345" s="5"/>
      <c r="DV345" s="5"/>
      <c r="DW345" s="5"/>
      <c r="DX345" s="5"/>
      <c r="DY345" s="5"/>
      <c r="DZ345" s="5"/>
      <c r="EA345" s="5"/>
      <c r="EB345" s="5"/>
      <c r="EC345" s="5"/>
      <c r="ED345" s="5"/>
      <c r="EE345" s="5"/>
      <c r="EF345" s="5"/>
      <c r="EG345" s="5"/>
      <c r="EH345" s="5"/>
      <c r="EI345" s="5"/>
      <c r="EJ345" s="5"/>
      <c r="EK345" s="5"/>
      <c r="EL345" s="5"/>
      <c r="EM345" s="5"/>
      <c r="EN345" s="5"/>
      <c r="EO345" s="5"/>
      <c r="EP345" s="5"/>
      <c r="EQ345" s="5"/>
      <c r="ER345" s="5"/>
      <c r="ES345" s="5"/>
      <c r="ET345" s="5"/>
      <c r="EU345" s="5"/>
      <c r="EV345" s="5"/>
      <c r="EW345" s="5"/>
      <c r="EX345" s="5"/>
      <c r="EY345" s="5"/>
      <c r="EZ345" s="5"/>
      <c r="FA345" s="5"/>
      <c r="FB345" s="5"/>
      <c r="FC345" s="5"/>
      <c r="FD345" s="5"/>
      <c r="FE345" s="5"/>
      <c r="FF345" s="5"/>
      <c r="FG345" s="5"/>
      <c r="FH345" s="5"/>
      <c r="FI345" s="5"/>
      <c r="FJ345" s="5"/>
      <c r="FK345" s="5"/>
      <c r="FL345" s="5"/>
      <c r="FM345" s="5"/>
      <c r="FN345" s="5"/>
    </row>
    <row r="346" spans="21:170" x14ac:dyDescent="0.2">
      <c r="U346" s="5"/>
      <c r="V346" s="5"/>
      <c r="W346" s="5"/>
      <c r="AK346" s="5"/>
      <c r="AL346" s="5"/>
      <c r="AM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5"/>
      <c r="DH346" s="5"/>
      <c r="DI346" s="5"/>
      <c r="DJ346" s="5"/>
      <c r="DK346" s="5"/>
      <c r="DL346" s="5"/>
      <c r="DM346" s="5"/>
      <c r="DN346" s="5"/>
      <c r="DO346" s="5"/>
      <c r="DP346" s="5"/>
      <c r="DQ346" s="5"/>
      <c r="DR346" s="5"/>
      <c r="DS346" s="5"/>
      <c r="DT346" s="5"/>
      <c r="DU346" s="5"/>
      <c r="DV346" s="5"/>
      <c r="DW346" s="5"/>
      <c r="DX346" s="5"/>
      <c r="DY346" s="5"/>
      <c r="DZ346" s="5"/>
      <c r="EA346" s="5"/>
      <c r="EB346" s="5"/>
      <c r="EC346" s="5"/>
      <c r="ED346" s="5"/>
      <c r="EE346" s="5"/>
      <c r="EF346" s="5"/>
      <c r="EG346" s="5"/>
      <c r="EH346" s="5"/>
      <c r="EI346" s="5"/>
      <c r="EJ346" s="5"/>
      <c r="EK346" s="5"/>
      <c r="EL346" s="5"/>
      <c r="EM346" s="5"/>
      <c r="EN346" s="5"/>
      <c r="EO346" s="5"/>
      <c r="EP346" s="5"/>
      <c r="EQ346" s="5"/>
      <c r="ER346" s="5"/>
      <c r="ES346" s="5"/>
      <c r="ET346" s="5"/>
      <c r="EU346" s="5"/>
      <c r="EV346" s="5"/>
      <c r="EW346" s="5"/>
      <c r="EX346" s="5"/>
      <c r="EY346" s="5"/>
      <c r="EZ346" s="5"/>
      <c r="FA346" s="5"/>
      <c r="FB346" s="5"/>
      <c r="FC346" s="5"/>
      <c r="FD346" s="5"/>
      <c r="FE346" s="5"/>
      <c r="FF346" s="5"/>
      <c r="FG346" s="5"/>
      <c r="FH346" s="5"/>
      <c r="FI346" s="5"/>
      <c r="FJ346" s="5"/>
      <c r="FK346" s="5"/>
      <c r="FL346" s="5"/>
      <c r="FM346" s="5"/>
      <c r="FN346" s="5"/>
    </row>
    <row r="347" spans="21:170" x14ac:dyDescent="0.2">
      <c r="U347" s="5"/>
      <c r="V347" s="5"/>
      <c r="W347" s="5"/>
      <c r="AK347" s="5"/>
      <c r="AL347" s="5"/>
      <c r="AM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5"/>
      <c r="DH347" s="5"/>
      <c r="DI347" s="5"/>
      <c r="DJ347" s="5"/>
      <c r="DK347" s="5"/>
      <c r="DL347" s="5"/>
      <c r="DM347" s="5"/>
      <c r="DN347" s="5"/>
      <c r="DO347" s="5"/>
      <c r="DP347" s="5"/>
      <c r="DQ347" s="5"/>
      <c r="DR347" s="5"/>
      <c r="DS347" s="5"/>
      <c r="DT347" s="5"/>
      <c r="DU347" s="5"/>
      <c r="DV347" s="5"/>
      <c r="DW347" s="5"/>
      <c r="DX347" s="5"/>
      <c r="DY347" s="5"/>
      <c r="DZ347" s="5"/>
      <c r="EA347" s="5"/>
      <c r="EB347" s="5"/>
      <c r="EC347" s="5"/>
      <c r="ED347" s="5"/>
      <c r="EE347" s="5"/>
      <c r="EF347" s="5"/>
      <c r="EG347" s="5"/>
      <c r="EH347" s="5"/>
      <c r="EI347" s="5"/>
      <c r="EJ347" s="5"/>
      <c r="EK347" s="5"/>
      <c r="EL347" s="5"/>
      <c r="EM347" s="5"/>
      <c r="EN347" s="5"/>
      <c r="EO347" s="5"/>
      <c r="EP347" s="5"/>
      <c r="EQ347" s="5"/>
      <c r="ER347" s="5"/>
      <c r="ES347" s="5"/>
      <c r="ET347" s="5"/>
      <c r="EU347" s="5"/>
      <c r="EV347" s="5"/>
      <c r="EW347" s="5"/>
      <c r="EX347" s="5"/>
      <c r="EY347" s="5"/>
      <c r="EZ347" s="5"/>
      <c r="FA347" s="5"/>
      <c r="FB347" s="5"/>
      <c r="FC347" s="5"/>
      <c r="FD347" s="5"/>
      <c r="FE347" s="5"/>
      <c r="FF347" s="5"/>
      <c r="FG347" s="5"/>
      <c r="FH347" s="5"/>
      <c r="FI347" s="5"/>
      <c r="FJ347" s="5"/>
      <c r="FK347" s="5"/>
      <c r="FL347" s="5"/>
      <c r="FM347" s="5"/>
      <c r="FN347" s="5"/>
    </row>
    <row r="348" spans="21:170" x14ac:dyDescent="0.2">
      <c r="U348" s="5"/>
      <c r="V348" s="5"/>
      <c r="W348" s="5"/>
      <c r="AK348" s="5"/>
      <c r="AL348" s="5"/>
      <c r="AM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5"/>
      <c r="DH348" s="5"/>
      <c r="DI348" s="5"/>
      <c r="DJ348" s="5"/>
      <c r="DK348" s="5"/>
      <c r="DL348" s="5"/>
      <c r="DM348" s="5"/>
      <c r="DN348" s="5"/>
      <c r="DO348" s="5"/>
      <c r="DP348" s="5"/>
      <c r="DQ348" s="5"/>
      <c r="DR348" s="5"/>
      <c r="DS348" s="5"/>
      <c r="DT348" s="5"/>
      <c r="DU348" s="5"/>
      <c r="DV348" s="5"/>
      <c r="DW348" s="5"/>
      <c r="DX348" s="5"/>
      <c r="DY348" s="5"/>
      <c r="DZ348" s="5"/>
      <c r="EA348" s="5"/>
      <c r="EB348" s="5"/>
      <c r="EC348" s="5"/>
      <c r="ED348" s="5"/>
      <c r="EE348" s="5"/>
      <c r="EF348" s="5"/>
      <c r="EG348" s="5"/>
      <c r="EH348" s="5"/>
      <c r="EI348" s="5"/>
      <c r="EJ348" s="5"/>
      <c r="EK348" s="5"/>
      <c r="EL348" s="5"/>
      <c r="EM348" s="5"/>
      <c r="EN348" s="5"/>
      <c r="EO348" s="5"/>
      <c r="EP348" s="5"/>
      <c r="EQ348" s="5"/>
      <c r="ER348" s="5"/>
      <c r="ES348" s="5"/>
      <c r="ET348" s="5"/>
      <c r="EU348" s="5"/>
      <c r="EV348" s="5"/>
      <c r="EW348" s="5"/>
      <c r="EX348" s="5"/>
      <c r="EY348" s="5"/>
      <c r="EZ348" s="5"/>
      <c r="FA348" s="5"/>
      <c r="FB348" s="5"/>
      <c r="FC348" s="5"/>
      <c r="FD348" s="5"/>
      <c r="FE348" s="5"/>
      <c r="FF348" s="5"/>
      <c r="FG348" s="5"/>
      <c r="FH348" s="5"/>
      <c r="FI348" s="5"/>
      <c r="FJ348" s="5"/>
      <c r="FK348" s="5"/>
      <c r="FL348" s="5"/>
      <c r="FM348" s="5"/>
      <c r="FN348" s="5"/>
    </row>
    <row r="349" spans="21:170" x14ac:dyDescent="0.2">
      <c r="U349" s="5"/>
      <c r="V349" s="5"/>
      <c r="W349" s="5"/>
      <c r="AK349" s="5"/>
      <c r="AL349" s="5"/>
      <c r="AM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5"/>
      <c r="DH349" s="5"/>
      <c r="DI349" s="5"/>
      <c r="DJ349" s="5"/>
      <c r="DK349" s="5"/>
      <c r="DL349" s="5"/>
      <c r="DM349" s="5"/>
      <c r="DN349" s="5"/>
      <c r="DO349" s="5"/>
      <c r="DP349" s="5"/>
      <c r="DQ349" s="5"/>
      <c r="DR349" s="5"/>
      <c r="DS349" s="5"/>
      <c r="DT349" s="5"/>
      <c r="DU349" s="5"/>
      <c r="DV349" s="5"/>
      <c r="DW349" s="5"/>
      <c r="DX349" s="5"/>
      <c r="DY349" s="5"/>
      <c r="DZ349" s="5"/>
      <c r="EA349" s="5"/>
      <c r="EB349" s="5"/>
      <c r="EC349" s="5"/>
      <c r="ED349" s="5"/>
      <c r="EE349" s="5"/>
      <c r="EF349" s="5"/>
      <c r="EG349" s="5"/>
      <c r="EH349" s="5"/>
      <c r="EI349" s="5"/>
      <c r="EJ349" s="5"/>
      <c r="EK349" s="5"/>
      <c r="EL349" s="5"/>
      <c r="EM349" s="5"/>
      <c r="EN349" s="5"/>
      <c r="EO349" s="5"/>
      <c r="EP349" s="5"/>
      <c r="EQ349" s="5"/>
      <c r="ER349" s="5"/>
      <c r="ES349" s="5"/>
      <c r="ET349" s="5"/>
      <c r="EU349" s="5"/>
      <c r="EV349" s="5"/>
      <c r="EW349" s="5"/>
      <c r="EX349" s="5"/>
      <c r="EY349" s="5"/>
      <c r="EZ349" s="5"/>
      <c r="FA349" s="5"/>
      <c r="FB349" s="5"/>
      <c r="FC349" s="5"/>
      <c r="FD349" s="5"/>
      <c r="FE349" s="5"/>
      <c r="FF349" s="5"/>
      <c r="FG349" s="5"/>
      <c r="FH349" s="5"/>
      <c r="FI349" s="5"/>
      <c r="FJ349" s="5"/>
      <c r="FK349" s="5"/>
      <c r="FL349" s="5"/>
      <c r="FM349" s="5"/>
      <c r="FN349" s="5"/>
    </row>
    <row r="350" spans="21:170" x14ac:dyDescent="0.2">
      <c r="U350" s="5"/>
      <c r="V350" s="5"/>
      <c r="W350" s="5"/>
      <c r="AK350" s="5"/>
      <c r="AL350" s="5"/>
      <c r="AM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  <c r="DB350" s="5"/>
      <c r="DC350" s="5"/>
      <c r="DD350" s="5"/>
      <c r="DE350" s="5"/>
      <c r="DF350" s="5"/>
      <c r="DG350" s="5"/>
      <c r="DH350" s="5"/>
      <c r="DI350" s="5"/>
      <c r="DJ350" s="5"/>
      <c r="DK350" s="5"/>
      <c r="DL350" s="5"/>
      <c r="DM350" s="5"/>
      <c r="DN350" s="5"/>
      <c r="DO350" s="5"/>
      <c r="DP350" s="5"/>
      <c r="DQ350" s="5"/>
      <c r="DR350" s="5"/>
      <c r="DS350" s="5"/>
      <c r="DT350" s="5"/>
      <c r="DU350" s="5"/>
      <c r="DV350" s="5"/>
      <c r="DW350" s="5"/>
      <c r="DX350" s="5"/>
      <c r="DY350" s="5"/>
      <c r="DZ350" s="5"/>
      <c r="EA350" s="5"/>
      <c r="EB350" s="5"/>
      <c r="EC350" s="5"/>
      <c r="ED350" s="5"/>
      <c r="EE350" s="5"/>
      <c r="EF350" s="5"/>
      <c r="EG350" s="5"/>
      <c r="EH350" s="5"/>
      <c r="EI350" s="5"/>
      <c r="EJ350" s="5"/>
      <c r="EK350" s="5"/>
      <c r="EL350" s="5"/>
      <c r="EM350" s="5"/>
      <c r="EN350" s="5"/>
      <c r="EO350" s="5"/>
      <c r="EP350" s="5"/>
      <c r="EQ350" s="5"/>
      <c r="ER350" s="5"/>
      <c r="ES350" s="5"/>
      <c r="ET350" s="5"/>
      <c r="EU350" s="5"/>
      <c r="EV350" s="5"/>
      <c r="EW350" s="5"/>
      <c r="EX350" s="5"/>
      <c r="EY350" s="5"/>
      <c r="EZ350" s="5"/>
      <c r="FA350" s="5"/>
      <c r="FB350" s="5"/>
      <c r="FC350" s="5"/>
      <c r="FD350" s="5"/>
      <c r="FE350" s="5"/>
      <c r="FF350" s="5"/>
      <c r="FG350" s="5"/>
      <c r="FH350" s="5"/>
      <c r="FI350" s="5"/>
      <c r="FJ350" s="5"/>
      <c r="FK350" s="5"/>
      <c r="FL350" s="5"/>
      <c r="FM350" s="5"/>
      <c r="FN350" s="5"/>
    </row>
    <row r="351" spans="21:170" x14ac:dyDescent="0.2">
      <c r="U351" s="5"/>
      <c r="V351" s="5"/>
      <c r="W351" s="5"/>
      <c r="AK351" s="5"/>
      <c r="AL351" s="5"/>
      <c r="AM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5"/>
      <c r="DH351" s="5"/>
      <c r="DI351" s="5"/>
      <c r="DJ351" s="5"/>
      <c r="DK351" s="5"/>
      <c r="DL351" s="5"/>
      <c r="DM351" s="5"/>
      <c r="DN351" s="5"/>
      <c r="DO351" s="5"/>
      <c r="DP351" s="5"/>
      <c r="DQ351" s="5"/>
      <c r="DR351" s="5"/>
      <c r="DS351" s="5"/>
      <c r="DT351" s="5"/>
      <c r="DU351" s="5"/>
      <c r="DV351" s="5"/>
      <c r="DW351" s="5"/>
      <c r="DX351" s="5"/>
      <c r="DY351" s="5"/>
      <c r="DZ351" s="5"/>
      <c r="EA351" s="5"/>
      <c r="EB351" s="5"/>
      <c r="EC351" s="5"/>
      <c r="ED351" s="5"/>
      <c r="EE351" s="5"/>
      <c r="EF351" s="5"/>
      <c r="EG351" s="5"/>
      <c r="EH351" s="5"/>
      <c r="EI351" s="5"/>
      <c r="EJ351" s="5"/>
      <c r="EK351" s="5"/>
      <c r="EL351" s="5"/>
      <c r="EM351" s="5"/>
      <c r="EN351" s="5"/>
      <c r="EO351" s="5"/>
      <c r="EP351" s="5"/>
      <c r="EQ351" s="5"/>
      <c r="ER351" s="5"/>
      <c r="ES351" s="5"/>
      <c r="ET351" s="5"/>
      <c r="EU351" s="5"/>
      <c r="EV351" s="5"/>
      <c r="EW351" s="5"/>
      <c r="EX351" s="5"/>
      <c r="EY351" s="5"/>
      <c r="EZ351" s="5"/>
      <c r="FA351" s="5"/>
      <c r="FB351" s="5"/>
      <c r="FC351" s="5"/>
      <c r="FD351" s="5"/>
      <c r="FE351" s="5"/>
      <c r="FF351" s="5"/>
      <c r="FG351" s="5"/>
      <c r="FH351" s="5"/>
      <c r="FI351" s="5"/>
      <c r="FJ351" s="5"/>
      <c r="FK351" s="5"/>
      <c r="FL351" s="5"/>
      <c r="FM351" s="5"/>
      <c r="FN351" s="5"/>
    </row>
    <row r="352" spans="21:170" x14ac:dyDescent="0.2">
      <c r="U352" s="5"/>
      <c r="V352" s="5"/>
      <c r="W352" s="5"/>
      <c r="AK352" s="5"/>
      <c r="AL352" s="5"/>
      <c r="AM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  <c r="DB352" s="5"/>
      <c r="DC352" s="5"/>
      <c r="DD352" s="5"/>
      <c r="DE352" s="5"/>
      <c r="DF352" s="5"/>
      <c r="DG352" s="5"/>
      <c r="DH352" s="5"/>
      <c r="DI352" s="5"/>
      <c r="DJ352" s="5"/>
      <c r="DK352" s="5"/>
      <c r="DL352" s="5"/>
      <c r="DM352" s="5"/>
      <c r="DN352" s="5"/>
      <c r="DO352" s="5"/>
      <c r="DP352" s="5"/>
      <c r="DQ352" s="5"/>
      <c r="DR352" s="5"/>
      <c r="DS352" s="5"/>
      <c r="DT352" s="5"/>
      <c r="DU352" s="5"/>
      <c r="DV352" s="5"/>
      <c r="DW352" s="5"/>
      <c r="DX352" s="5"/>
      <c r="DY352" s="5"/>
      <c r="DZ352" s="5"/>
      <c r="EA352" s="5"/>
      <c r="EB352" s="5"/>
      <c r="EC352" s="5"/>
      <c r="ED352" s="5"/>
      <c r="EE352" s="5"/>
      <c r="EF352" s="5"/>
      <c r="EG352" s="5"/>
      <c r="EH352" s="5"/>
      <c r="EI352" s="5"/>
      <c r="EJ352" s="5"/>
      <c r="EK352" s="5"/>
      <c r="EL352" s="5"/>
      <c r="EM352" s="5"/>
      <c r="EN352" s="5"/>
      <c r="EO352" s="5"/>
      <c r="EP352" s="5"/>
      <c r="EQ352" s="5"/>
      <c r="ER352" s="5"/>
      <c r="ES352" s="5"/>
      <c r="ET352" s="5"/>
      <c r="EU352" s="5"/>
      <c r="EV352" s="5"/>
      <c r="EW352" s="5"/>
      <c r="EX352" s="5"/>
      <c r="EY352" s="5"/>
      <c r="EZ352" s="5"/>
      <c r="FA352" s="5"/>
      <c r="FB352" s="5"/>
      <c r="FC352" s="5"/>
      <c r="FD352" s="5"/>
      <c r="FE352" s="5"/>
      <c r="FF352" s="5"/>
      <c r="FG352" s="5"/>
      <c r="FH352" s="5"/>
      <c r="FI352" s="5"/>
      <c r="FJ352" s="5"/>
      <c r="FK352" s="5"/>
      <c r="FL352" s="5"/>
      <c r="FM352" s="5"/>
      <c r="FN352" s="5"/>
    </row>
    <row r="353" spans="21:170" x14ac:dyDescent="0.2">
      <c r="U353" s="5"/>
      <c r="V353" s="5"/>
      <c r="W353" s="5"/>
      <c r="AK353" s="5"/>
      <c r="AL353" s="5"/>
      <c r="AM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5"/>
      <c r="DC353" s="5"/>
      <c r="DD353" s="5"/>
      <c r="DE353" s="5"/>
      <c r="DF353" s="5"/>
      <c r="DG353" s="5"/>
      <c r="DH353" s="5"/>
      <c r="DI353" s="5"/>
      <c r="DJ353" s="5"/>
      <c r="DK353" s="5"/>
      <c r="DL353" s="5"/>
      <c r="DM353" s="5"/>
      <c r="DN353" s="5"/>
      <c r="DO353" s="5"/>
      <c r="DP353" s="5"/>
      <c r="DQ353" s="5"/>
      <c r="DR353" s="5"/>
      <c r="DS353" s="5"/>
      <c r="DT353" s="5"/>
      <c r="DU353" s="5"/>
      <c r="DV353" s="5"/>
      <c r="DW353" s="5"/>
      <c r="DX353" s="5"/>
      <c r="DY353" s="5"/>
      <c r="DZ353" s="5"/>
      <c r="EA353" s="5"/>
      <c r="EB353" s="5"/>
      <c r="EC353" s="5"/>
      <c r="ED353" s="5"/>
      <c r="EE353" s="5"/>
      <c r="EF353" s="5"/>
      <c r="EG353" s="5"/>
      <c r="EH353" s="5"/>
      <c r="EI353" s="5"/>
      <c r="EJ353" s="5"/>
      <c r="EK353" s="5"/>
      <c r="EL353" s="5"/>
      <c r="EM353" s="5"/>
      <c r="EN353" s="5"/>
      <c r="EO353" s="5"/>
      <c r="EP353" s="5"/>
      <c r="EQ353" s="5"/>
      <c r="ER353" s="5"/>
      <c r="ES353" s="5"/>
      <c r="ET353" s="5"/>
      <c r="EU353" s="5"/>
      <c r="EV353" s="5"/>
      <c r="EW353" s="5"/>
      <c r="EX353" s="5"/>
      <c r="EY353" s="5"/>
      <c r="EZ353" s="5"/>
      <c r="FA353" s="5"/>
      <c r="FB353" s="5"/>
      <c r="FC353" s="5"/>
      <c r="FD353" s="5"/>
      <c r="FE353" s="5"/>
      <c r="FF353" s="5"/>
      <c r="FG353" s="5"/>
      <c r="FH353" s="5"/>
      <c r="FI353" s="5"/>
      <c r="FJ353" s="5"/>
      <c r="FK353" s="5"/>
      <c r="FL353" s="5"/>
      <c r="FM353" s="5"/>
      <c r="FN353" s="5"/>
    </row>
    <row r="354" spans="21:170" x14ac:dyDescent="0.2">
      <c r="U354" s="5"/>
      <c r="V354" s="5"/>
      <c r="W354" s="5"/>
      <c r="AK354" s="5"/>
      <c r="AL354" s="5"/>
      <c r="AM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5"/>
      <c r="DB354" s="5"/>
      <c r="DC354" s="5"/>
      <c r="DD354" s="5"/>
      <c r="DE354" s="5"/>
      <c r="DF354" s="5"/>
      <c r="DG354" s="5"/>
      <c r="DH354" s="5"/>
      <c r="DI354" s="5"/>
      <c r="DJ354" s="5"/>
      <c r="DK354" s="5"/>
      <c r="DL354" s="5"/>
      <c r="DM354" s="5"/>
      <c r="DN354" s="5"/>
      <c r="DO354" s="5"/>
      <c r="DP354" s="5"/>
      <c r="DQ354" s="5"/>
      <c r="DR354" s="5"/>
      <c r="DS354" s="5"/>
      <c r="DT354" s="5"/>
      <c r="DU354" s="5"/>
      <c r="DV354" s="5"/>
      <c r="DW354" s="5"/>
      <c r="DX354" s="5"/>
      <c r="DY354" s="5"/>
      <c r="DZ354" s="5"/>
      <c r="EA354" s="5"/>
      <c r="EB354" s="5"/>
      <c r="EC354" s="5"/>
      <c r="ED354" s="5"/>
      <c r="EE354" s="5"/>
      <c r="EF354" s="5"/>
      <c r="EG354" s="5"/>
      <c r="EH354" s="5"/>
      <c r="EI354" s="5"/>
      <c r="EJ354" s="5"/>
      <c r="EK354" s="5"/>
      <c r="EL354" s="5"/>
      <c r="EM354" s="5"/>
      <c r="EN354" s="5"/>
      <c r="EO354" s="5"/>
      <c r="EP354" s="5"/>
      <c r="EQ354" s="5"/>
      <c r="ER354" s="5"/>
      <c r="ES354" s="5"/>
      <c r="ET354" s="5"/>
      <c r="EU354" s="5"/>
      <c r="EV354" s="5"/>
      <c r="EW354" s="5"/>
      <c r="EX354" s="5"/>
      <c r="EY354" s="5"/>
      <c r="EZ354" s="5"/>
      <c r="FA354" s="5"/>
      <c r="FB354" s="5"/>
      <c r="FC354" s="5"/>
      <c r="FD354" s="5"/>
      <c r="FE354" s="5"/>
      <c r="FF354" s="5"/>
      <c r="FG354" s="5"/>
      <c r="FH354" s="5"/>
      <c r="FI354" s="5"/>
      <c r="FJ354" s="5"/>
      <c r="FK354" s="5"/>
      <c r="FL354" s="5"/>
      <c r="FM354" s="5"/>
      <c r="FN354" s="5"/>
    </row>
    <row r="355" spans="21:170" x14ac:dyDescent="0.2">
      <c r="U355" s="5"/>
      <c r="V355" s="5"/>
      <c r="W355" s="5"/>
      <c r="AK355" s="5"/>
      <c r="AL355" s="5"/>
      <c r="AM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  <c r="DB355" s="5"/>
      <c r="DC355" s="5"/>
      <c r="DD355" s="5"/>
      <c r="DE355" s="5"/>
      <c r="DF355" s="5"/>
      <c r="DG355" s="5"/>
      <c r="DH355" s="5"/>
      <c r="DI355" s="5"/>
      <c r="DJ355" s="5"/>
      <c r="DK355" s="5"/>
      <c r="DL355" s="5"/>
      <c r="DM355" s="5"/>
      <c r="DN355" s="5"/>
      <c r="DO355" s="5"/>
      <c r="DP355" s="5"/>
      <c r="DQ355" s="5"/>
      <c r="DR355" s="5"/>
      <c r="DS355" s="5"/>
      <c r="DT355" s="5"/>
      <c r="DU355" s="5"/>
      <c r="DV355" s="5"/>
      <c r="DW355" s="5"/>
      <c r="DX355" s="5"/>
      <c r="DY355" s="5"/>
      <c r="DZ355" s="5"/>
      <c r="EA355" s="5"/>
      <c r="EB355" s="5"/>
      <c r="EC355" s="5"/>
      <c r="ED355" s="5"/>
      <c r="EE355" s="5"/>
      <c r="EF355" s="5"/>
      <c r="EG355" s="5"/>
      <c r="EH355" s="5"/>
      <c r="EI355" s="5"/>
      <c r="EJ355" s="5"/>
      <c r="EK355" s="5"/>
      <c r="EL355" s="5"/>
      <c r="EM355" s="5"/>
      <c r="EN355" s="5"/>
      <c r="EO355" s="5"/>
      <c r="EP355" s="5"/>
      <c r="EQ355" s="5"/>
      <c r="ER355" s="5"/>
      <c r="ES355" s="5"/>
      <c r="ET355" s="5"/>
      <c r="EU355" s="5"/>
      <c r="EV355" s="5"/>
      <c r="EW355" s="5"/>
      <c r="EX355" s="5"/>
      <c r="EY355" s="5"/>
      <c r="EZ355" s="5"/>
      <c r="FA355" s="5"/>
      <c r="FB355" s="5"/>
      <c r="FC355" s="5"/>
      <c r="FD355" s="5"/>
      <c r="FE355" s="5"/>
      <c r="FF355" s="5"/>
      <c r="FG355" s="5"/>
      <c r="FH355" s="5"/>
      <c r="FI355" s="5"/>
      <c r="FJ355" s="5"/>
      <c r="FK355" s="5"/>
      <c r="FL355" s="5"/>
      <c r="FM355" s="5"/>
      <c r="FN355" s="5"/>
    </row>
    <row r="356" spans="21:170" x14ac:dyDescent="0.2">
      <c r="U356" s="5"/>
      <c r="V356" s="5"/>
      <c r="W356" s="5"/>
      <c r="AK356" s="5"/>
      <c r="AL356" s="5"/>
      <c r="AM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  <c r="DB356" s="5"/>
      <c r="DC356" s="5"/>
      <c r="DD356" s="5"/>
      <c r="DE356" s="5"/>
      <c r="DF356" s="5"/>
      <c r="DG356" s="5"/>
      <c r="DH356" s="5"/>
      <c r="DI356" s="5"/>
      <c r="DJ356" s="5"/>
      <c r="DK356" s="5"/>
      <c r="DL356" s="5"/>
      <c r="DM356" s="5"/>
      <c r="DN356" s="5"/>
      <c r="DO356" s="5"/>
      <c r="DP356" s="5"/>
      <c r="DQ356" s="5"/>
      <c r="DR356" s="5"/>
      <c r="DS356" s="5"/>
      <c r="DT356" s="5"/>
      <c r="DU356" s="5"/>
      <c r="DV356" s="5"/>
      <c r="DW356" s="5"/>
      <c r="DX356" s="5"/>
      <c r="DY356" s="5"/>
      <c r="DZ356" s="5"/>
      <c r="EA356" s="5"/>
      <c r="EB356" s="5"/>
      <c r="EC356" s="5"/>
      <c r="ED356" s="5"/>
      <c r="EE356" s="5"/>
      <c r="EF356" s="5"/>
      <c r="EG356" s="5"/>
      <c r="EH356" s="5"/>
      <c r="EI356" s="5"/>
      <c r="EJ356" s="5"/>
      <c r="EK356" s="5"/>
      <c r="EL356" s="5"/>
      <c r="EM356" s="5"/>
      <c r="EN356" s="5"/>
      <c r="EO356" s="5"/>
      <c r="EP356" s="5"/>
      <c r="EQ356" s="5"/>
      <c r="ER356" s="5"/>
      <c r="ES356" s="5"/>
      <c r="ET356" s="5"/>
      <c r="EU356" s="5"/>
      <c r="EV356" s="5"/>
      <c r="EW356" s="5"/>
      <c r="EX356" s="5"/>
      <c r="EY356" s="5"/>
      <c r="EZ356" s="5"/>
      <c r="FA356" s="5"/>
      <c r="FB356" s="5"/>
      <c r="FC356" s="5"/>
      <c r="FD356" s="5"/>
      <c r="FE356" s="5"/>
      <c r="FF356" s="5"/>
      <c r="FG356" s="5"/>
      <c r="FH356" s="5"/>
      <c r="FI356" s="5"/>
      <c r="FJ356" s="5"/>
      <c r="FK356" s="5"/>
      <c r="FL356" s="5"/>
      <c r="FM356" s="5"/>
      <c r="FN356" s="5"/>
    </row>
    <row r="357" spans="21:170" x14ac:dyDescent="0.2">
      <c r="U357" s="5"/>
      <c r="V357" s="5"/>
      <c r="W357" s="5"/>
      <c r="AK357" s="5"/>
      <c r="AL357" s="5"/>
      <c r="AM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5"/>
      <c r="CV357" s="5"/>
      <c r="CW357" s="5"/>
      <c r="CX357" s="5"/>
      <c r="CY357" s="5"/>
      <c r="CZ357" s="5"/>
      <c r="DA357" s="5"/>
      <c r="DB357" s="5"/>
      <c r="DC357" s="5"/>
      <c r="DD357" s="5"/>
      <c r="DE357" s="5"/>
      <c r="DF357" s="5"/>
      <c r="DG357" s="5"/>
      <c r="DH357" s="5"/>
      <c r="DI357" s="5"/>
      <c r="DJ357" s="5"/>
      <c r="DK357" s="5"/>
      <c r="DL357" s="5"/>
      <c r="DM357" s="5"/>
      <c r="DN357" s="5"/>
      <c r="DO357" s="5"/>
      <c r="DP357" s="5"/>
      <c r="DQ357" s="5"/>
      <c r="DR357" s="5"/>
      <c r="DS357" s="5"/>
      <c r="DT357" s="5"/>
      <c r="DU357" s="5"/>
      <c r="DV357" s="5"/>
      <c r="DW357" s="5"/>
      <c r="DX357" s="5"/>
      <c r="DY357" s="5"/>
      <c r="DZ357" s="5"/>
      <c r="EA357" s="5"/>
      <c r="EB357" s="5"/>
      <c r="EC357" s="5"/>
      <c r="ED357" s="5"/>
      <c r="EE357" s="5"/>
      <c r="EF357" s="5"/>
      <c r="EG357" s="5"/>
      <c r="EH357" s="5"/>
      <c r="EI357" s="5"/>
      <c r="EJ357" s="5"/>
      <c r="EK357" s="5"/>
      <c r="EL357" s="5"/>
      <c r="EM357" s="5"/>
      <c r="EN357" s="5"/>
      <c r="EO357" s="5"/>
      <c r="EP357" s="5"/>
      <c r="EQ357" s="5"/>
      <c r="ER357" s="5"/>
      <c r="ES357" s="5"/>
      <c r="ET357" s="5"/>
      <c r="EU357" s="5"/>
      <c r="EV357" s="5"/>
      <c r="EW357" s="5"/>
      <c r="EX357" s="5"/>
      <c r="EY357" s="5"/>
      <c r="EZ357" s="5"/>
      <c r="FA357" s="5"/>
      <c r="FB357" s="5"/>
      <c r="FC357" s="5"/>
      <c r="FD357" s="5"/>
      <c r="FE357" s="5"/>
      <c r="FF357" s="5"/>
      <c r="FG357" s="5"/>
      <c r="FH357" s="5"/>
      <c r="FI357" s="5"/>
      <c r="FJ357" s="5"/>
      <c r="FK357" s="5"/>
      <c r="FL357" s="5"/>
      <c r="FM357" s="5"/>
      <c r="FN357" s="5"/>
    </row>
    <row r="358" spans="21:170" x14ac:dyDescent="0.2">
      <c r="U358" s="5"/>
      <c r="V358" s="5"/>
      <c r="W358" s="5"/>
      <c r="AK358" s="5"/>
      <c r="AL358" s="5"/>
      <c r="AM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/>
      <c r="CZ358" s="5"/>
      <c r="DA358" s="5"/>
      <c r="DB358" s="5"/>
      <c r="DC358" s="5"/>
      <c r="DD358" s="5"/>
      <c r="DE358" s="5"/>
      <c r="DF358" s="5"/>
      <c r="DG358" s="5"/>
      <c r="DH358" s="5"/>
      <c r="DI358" s="5"/>
      <c r="DJ358" s="5"/>
      <c r="DK358" s="5"/>
      <c r="DL358" s="5"/>
      <c r="DM358" s="5"/>
      <c r="DN358" s="5"/>
      <c r="DO358" s="5"/>
      <c r="DP358" s="5"/>
      <c r="DQ358" s="5"/>
      <c r="DR358" s="5"/>
      <c r="DS358" s="5"/>
      <c r="DT358" s="5"/>
      <c r="DU358" s="5"/>
      <c r="DV358" s="5"/>
      <c r="DW358" s="5"/>
      <c r="DX358" s="5"/>
      <c r="DY358" s="5"/>
      <c r="DZ358" s="5"/>
      <c r="EA358" s="5"/>
      <c r="EB358" s="5"/>
      <c r="EC358" s="5"/>
      <c r="ED358" s="5"/>
      <c r="EE358" s="5"/>
      <c r="EF358" s="5"/>
      <c r="EG358" s="5"/>
      <c r="EH358" s="5"/>
      <c r="EI358" s="5"/>
      <c r="EJ358" s="5"/>
      <c r="EK358" s="5"/>
      <c r="EL358" s="5"/>
      <c r="EM358" s="5"/>
      <c r="EN358" s="5"/>
      <c r="EO358" s="5"/>
      <c r="EP358" s="5"/>
      <c r="EQ358" s="5"/>
      <c r="ER358" s="5"/>
      <c r="ES358" s="5"/>
      <c r="ET358" s="5"/>
      <c r="EU358" s="5"/>
      <c r="EV358" s="5"/>
      <c r="EW358" s="5"/>
      <c r="EX358" s="5"/>
      <c r="EY358" s="5"/>
      <c r="EZ358" s="5"/>
      <c r="FA358" s="5"/>
      <c r="FB358" s="5"/>
      <c r="FC358" s="5"/>
      <c r="FD358" s="5"/>
      <c r="FE358" s="5"/>
      <c r="FF358" s="5"/>
      <c r="FG358" s="5"/>
      <c r="FH358" s="5"/>
      <c r="FI358" s="5"/>
      <c r="FJ358" s="5"/>
      <c r="FK358" s="5"/>
      <c r="FL358" s="5"/>
      <c r="FM358" s="5"/>
      <c r="FN358" s="5"/>
    </row>
    <row r="359" spans="21:170" x14ac:dyDescent="0.2">
      <c r="U359" s="5"/>
      <c r="V359" s="5"/>
      <c r="W359" s="5"/>
      <c r="AK359" s="5"/>
      <c r="AL359" s="5"/>
      <c r="AM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  <c r="CV359" s="5"/>
      <c r="CW359" s="5"/>
      <c r="CX359" s="5"/>
      <c r="CY359" s="5"/>
      <c r="CZ359" s="5"/>
      <c r="DA359" s="5"/>
      <c r="DB359" s="5"/>
      <c r="DC359" s="5"/>
      <c r="DD359" s="5"/>
      <c r="DE359" s="5"/>
      <c r="DF359" s="5"/>
      <c r="DG359" s="5"/>
      <c r="DH359" s="5"/>
      <c r="DI359" s="5"/>
      <c r="DJ359" s="5"/>
      <c r="DK359" s="5"/>
      <c r="DL359" s="5"/>
      <c r="DM359" s="5"/>
      <c r="DN359" s="5"/>
      <c r="DO359" s="5"/>
      <c r="DP359" s="5"/>
      <c r="DQ359" s="5"/>
      <c r="DR359" s="5"/>
      <c r="DS359" s="5"/>
      <c r="DT359" s="5"/>
      <c r="DU359" s="5"/>
      <c r="DV359" s="5"/>
      <c r="DW359" s="5"/>
      <c r="DX359" s="5"/>
      <c r="DY359" s="5"/>
      <c r="DZ359" s="5"/>
      <c r="EA359" s="5"/>
      <c r="EB359" s="5"/>
      <c r="EC359" s="5"/>
      <c r="ED359" s="5"/>
      <c r="EE359" s="5"/>
      <c r="EF359" s="5"/>
      <c r="EG359" s="5"/>
      <c r="EH359" s="5"/>
      <c r="EI359" s="5"/>
      <c r="EJ359" s="5"/>
      <c r="EK359" s="5"/>
      <c r="EL359" s="5"/>
      <c r="EM359" s="5"/>
      <c r="EN359" s="5"/>
      <c r="EO359" s="5"/>
      <c r="EP359" s="5"/>
      <c r="EQ359" s="5"/>
      <c r="ER359" s="5"/>
      <c r="ES359" s="5"/>
      <c r="ET359" s="5"/>
      <c r="EU359" s="5"/>
      <c r="EV359" s="5"/>
      <c r="EW359" s="5"/>
      <c r="EX359" s="5"/>
      <c r="EY359" s="5"/>
      <c r="EZ359" s="5"/>
      <c r="FA359" s="5"/>
      <c r="FB359" s="5"/>
      <c r="FC359" s="5"/>
      <c r="FD359" s="5"/>
      <c r="FE359" s="5"/>
      <c r="FF359" s="5"/>
      <c r="FG359" s="5"/>
      <c r="FH359" s="5"/>
      <c r="FI359" s="5"/>
      <c r="FJ359" s="5"/>
      <c r="FK359" s="5"/>
      <c r="FL359" s="5"/>
      <c r="FM359" s="5"/>
      <c r="FN359" s="5"/>
    </row>
    <row r="360" spans="21:170" x14ac:dyDescent="0.2">
      <c r="U360" s="5"/>
      <c r="V360" s="5"/>
      <c r="W360" s="5"/>
      <c r="AK360" s="5"/>
      <c r="AL360" s="5"/>
      <c r="AM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  <c r="DA360" s="5"/>
      <c r="DB360" s="5"/>
      <c r="DC360" s="5"/>
      <c r="DD360" s="5"/>
      <c r="DE360" s="5"/>
      <c r="DF360" s="5"/>
      <c r="DG360" s="5"/>
      <c r="DH360" s="5"/>
      <c r="DI360" s="5"/>
      <c r="DJ360" s="5"/>
      <c r="DK360" s="5"/>
      <c r="DL360" s="5"/>
      <c r="DM360" s="5"/>
      <c r="DN360" s="5"/>
      <c r="DO360" s="5"/>
      <c r="DP360" s="5"/>
      <c r="DQ360" s="5"/>
      <c r="DR360" s="5"/>
      <c r="DS360" s="5"/>
      <c r="DT360" s="5"/>
      <c r="DU360" s="5"/>
      <c r="DV360" s="5"/>
      <c r="DW360" s="5"/>
      <c r="DX360" s="5"/>
      <c r="DY360" s="5"/>
      <c r="DZ360" s="5"/>
      <c r="EA360" s="5"/>
      <c r="EB360" s="5"/>
      <c r="EC360" s="5"/>
      <c r="ED360" s="5"/>
      <c r="EE360" s="5"/>
      <c r="EF360" s="5"/>
      <c r="EG360" s="5"/>
      <c r="EH360" s="5"/>
      <c r="EI360" s="5"/>
      <c r="EJ360" s="5"/>
      <c r="EK360" s="5"/>
      <c r="EL360" s="5"/>
      <c r="EM360" s="5"/>
      <c r="EN360" s="5"/>
      <c r="EO360" s="5"/>
      <c r="EP360" s="5"/>
      <c r="EQ360" s="5"/>
      <c r="ER360" s="5"/>
      <c r="ES360" s="5"/>
      <c r="ET360" s="5"/>
      <c r="EU360" s="5"/>
      <c r="EV360" s="5"/>
      <c r="EW360" s="5"/>
      <c r="EX360" s="5"/>
      <c r="EY360" s="5"/>
      <c r="EZ360" s="5"/>
      <c r="FA360" s="5"/>
      <c r="FB360" s="5"/>
      <c r="FC360" s="5"/>
      <c r="FD360" s="5"/>
      <c r="FE360" s="5"/>
      <c r="FF360" s="5"/>
      <c r="FG360" s="5"/>
      <c r="FH360" s="5"/>
      <c r="FI360" s="5"/>
      <c r="FJ360" s="5"/>
      <c r="FK360" s="5"/>
      <c r="FL360" s="5"/>
      <c r="FM360" s="5"/>
      <c r="FN360" s="5"/>
    </row>
    <row r="361" spans="21:170" x14ac:dyDescent="0.2">
      <c r="U361" s="5"/>
      <c r="V361" s="5"/>
      <c r="W361" s="5"/>
      <c r="AK361" s="5"/>
      <c r="AL361" s="5"/>
      <c r="AM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  <c r="DA361" s="5"/>
      <c r="DB361" s="5"/>
      <c r="DC361" s="5"/>
      <c r="DD361" s="5"/>
      <c r="DE361" s="5"/>
      <c r="DF361" s="5"/>
      <c r="DG361" s="5"/>
      <c r="DH361" s="5"/>
      <c r="DI361" s="5"/>
      <c r="DJ361" s="5"/>
      <c r="DK361" s="5"/>
      <c r="DL361" s="5"/>
      <c r="DM361" s="5"/>
      <c r="DN361" s="5"/>
      <c r="DO361" s="5"/>
      <c r="DP361" s="5"/>
      <c r="DQ361" s="5"/>
      <c r="DR361" s="5"/>
      <c r="DS361" s="5"/>
      <c r="DT361" s="5"/>
      <c r="DU361" s="5"/>
      <c r="DV361" s="5"/>
      <c r="DW361" s="5"/>
      <c r="DX361" s="5"/>
      <c r="DY361" s="5"/>
      <c r="DZ361" s="5"/>
      <c r="EA361" s="5"/>
      <c r="EB361" s="5"/>
      <c r="EC361" s="5"/>
      <c r="ED361" s="5"/>
      <c r="EE361" s="5"/>
      <c r="EF361" s="5"/>
      <c r="EG361" s="5"/>
      <c r="EH361" s="5"/>
      <c r="EI361" s="5"/>
      <c r="EJ361" s="5"/>
      <c r="EK361" s="5"/>
      <c r="EL361" s="5"/>
      <c r="EM361" s="5"/>
      <c r="EN361" s="5"/>
      <c r="EO361" s="5"/>
      <c r="EP361" s="5"/>
      <c r="EQ361" s="5"/>
      <c r="ER361" s="5"/>
      <c r="ES361" s="5"/>
      <c r="ET361" s="5"/>
      <c r="EU361" s="5"/>
      <c r="EV361" s="5"/>
      <c r="EW361" s="5"/>
      <c r="EX361" s="5"/>
      <c r="EY361" s="5"/>
      <c r="EZ361" s="5"/>
      <c r="FA361" s="5"/>
      <c r="FB361" s="5"/>
      <c r="FC361" s="5"/>
      <c r="FD361" s="5"/>
      <c r="FE361" s="5"/>
      <c r="FF361" s="5"/>
      <c r="FG361" s="5"/>
      <c r="FH361" s="5"/>
      <c r="FI361" s="5"/>
      <c r="FJ361" s="5"/>
      <c r="FK361" s="5"/>
      <c r="FL361" s="5"/>
      <c r="FM361" s="5"/>
      <c r="FN361" s="5"/>
    </row>
    <row r="362" spans="21:170" x14ac:dyDescent="0.2">
      <c r="U362" s="5"/>
      <c r="V362" s="5"/>
      <c r="W362" s="5"/>
      <c r="AK362" s="5"/>
      <c r="AL362" s="5"/>
      <c r="AM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  <c r="CL362" s="5"/>
      <c r="CM362" s="5"/>
      <c r="CN362" s="5"/>
      <c r="CO362" s="5"/>
      <c r="CP362" s="5"/>
      <c r="CQ362" s="5"/>
      <c r="CR362" s="5"/>
      <c r="CS362" s="5"/>
      <c r="CT362" s="5"/>
      <c r="CU362" s="5"/>
      <c r="CV362" s="5"/>
      <c r="CW362" s="5"/>
      <c r="CX362" s="5"/>
      <c r="CY362" s="5"/>
      <c r="CZ362" s="5"/>
      <c r="DA362" s="5"/>
      <c r="DB362" s="5"/>
      <c r="DC362" s="5"/>
      <c r="DD362" s="5"/>
      <c r="DE362" s="5"/>
      <c r="DF362" s="5"/>
      <c r="DG362" s="5"/>
      <c r="DH362" s="5"/>
      <c r="DI362" s="5"/>
      <c r="DJ362" s="5"/>
      <c r="DK362" s="5"/>
      <c r="DL362" s="5"/>
      <c r="DM362" s="5"/>
      <c r="DN362" s="5"/>
      <c r="DO362" s="5"/>
      <c r="DP362" s="5"/>
      <c r="DQ362" s="5"/>
      <c r="DR362" s="5"/>
      <c r="DS362" s="5"/>
      <c r="DT362" s="5"/>
      <c r="DU362" s="5"/>
      <c r="DV362" s="5"/>
      <c r="DW362" s="5"/>
      <c r="DX362" s="5"/>
      <c r="DY362" s="5"/>
      <c r="DZ362" s="5"/>
      <c r="EA362" s="5"/>
      <c r="EB362" s="5"/>
      <c r="EC362" s="5"/>
      <c r="ED362" s="5"/>
      <c r="EE362" s="5"/>
      <c r="EF362" s="5"/>
      <c r="EG362" s="5"/>
      <c r="EH362" s="5"/>
      <c r="EI362" s="5"/>
      <c r="EJ362" s="5"/>
      <c r="EK362" s="5"/>
      <c r="EL362" s="5"/>
      <c r="EM362" s="5"/>
      <c r="EN362" s="5"/>
      <c r="EO362" s="5"/>
      <c r="EP362" s="5"/>
      <c r="EQ362" s="5"/>
      <c r="ER362" s="5"/>
      <c r="ES362" s="5"/>
      <c r="ET362" s="5"/>
      <c r="EU362" s="5"/>
      <c r="EV362" s="5"/>
      <c r="EW362" s="5"/>
      <c r="EX362" s="5"/>
      <c r="EY362" s="5"/>
      <c r="EZ362" s="5"/>
      <c r="FA362" s="5"/>
      <c r="FB362" s="5"/>
      <c r="FC362" s="5"/>
      <c r="FD362" s="5"/>
      <c r="FE362" s="5"/>
      <c r="FF362" s="5"/>
      <c r="FG362" s="5"/>
      <c r="FH362" s="5"/>
      <c r="FI362" s="5"/>
      <c r="FJ362" s="5"/>
      <c r="FK362" s="5"/>
      <c r="FL362" s="5"/>
      <c r="FM362" s="5"/>
      <c r="FN362" s="5"/>
    </row>
    <row r="363" spans="21:170" x14ac:dyDescent="0.2">
      <c r="U363" s="5"/>
      <c r="V363" s="5"/>
      <c r="W363" s="5"/>
      <c r="AK363" s="5"/>
      <c r="AL363" s="5"/>
      <c r="AM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  <c r="CM363" s="5"/>
      <c r="CN363" s="5"/>
      <c r="CO363" s="5"/>
      <c r="CP363" s="5"/>
      <c r="CQ363" s="5"/>
      <c r="CR363" s="5"/>
      <c r="CS363" s="5"/>
      <c r="CT363" s="5"/>
      <c r="CU363" s="5"/>
      <c r="CV363" s="5"/>
      <c r="CW363" s="5"/>
      <c r="CX363" s="5"/>
      <c r="CY363" s="5"/>
      <c r="CZ363" s="5"/>
      <c r="DA363" s="5"/>
      <c r="DB363" s="5"/>
      <c r="DC363" s="5"/>
      <c r="DD363" s="5"/>
      <c r="DE363" s="5"/>
      <c r="DF363" s="5"/>
      <c r="DG363" s="5"/>
      <c r="DH363" s="5"/>
      <c r="DI363" s="5"/>
      <c r="DJ363" s="5"/>
      <c r="DK363" s="5"/>
      <c r="DL363" s="5"/>
      <c r="DM363" s="5"/>
      <c r="DN363" s="5"/>
      <c r="DO363" s="5"/>
      <c r="DP363" s="5"/>
      <c r="DQ363" s="5"/>
      <c r="DR363" s="5"/>
      <c r="DS363" s="5"/>
      <c r="DT363" s="5"/>
      <c r="DU363" s="5"/>
      <c r="DV363" s="5"/>
      <c r="DW363" s="5"/>
      <c r="DX363" s="5"/>
      <c r="DY363" s="5"/>
      <c r="DZ363" s="5"/>
      <c r="EA363" s="5"/>
      <c r="EB363" s="5"/>
      <c r="EC363" s="5"/>
      <c r="ED363" s="5"/>
      <c r="EE363" s="5"/>
      <c r="EF363" s="5"/>
      <c r="EG363" s="5"/>
      <c r="EH363" s="5"/>
      <c r="EI363" s="5"/>
      <c r="EJ363" s="5"/>
      <c r="EK363" s="5"/>
      <c r="EL363" s="5"/>
      <c r="EM363" s="5"/>
      <c r="EN363" s="5"/>
      <c r="EO363" s="5"/>
      <c r="EP363" s="5"/>
      <c r="EQ363" s="5"/>
      <c r="ER363" s="5"/>
      <c r="ES363" s="5"/>
      <c r="ET363" s="5"/>
      <c r="EU363" s="5"/>
      <c r="EV363" s="5"/>
      <c r="EW363" s="5"/>
      <c r="EX363" s="5"/>
      <c r="EY363" s="5"/>
      <c r="EZ363" s="5"/>
      <c r="FA363" s="5"/>
      <c r="FB363" s="5"/>
      <c r="FC363" s="5"/>
      <c r="FD363" s="5"/>
      <c r="FE363" s="5"/>
      <c r="FF363" s="5"/>
      <c r="FG363" s="5"/>
      <c r="FH363" s="5"/>
      <c r="FI363" s="5"/>
      <c r="FJ363" s="5"/>
      <c r="FK363" s="5"/>
      <c r="FL363" s="5"/>
      <c r="FM363" s="5"/>
      <c r="FN363" s="5"/>
    </row>
    <row r="364" spans="21:170" x14ac:dyDescent="0.2">
      <c r="U364" s="5"/>
      <c r="V364" s="5"/>
      <c r="W364" s="5"/>
      <c r="AK364" s="5"/>
      <c r="AL364" s="5"/>
      <c r="AM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/>
      <c r="CM364" s="5"/>
      <c r="CN364" s="5"/>
      <c r="CO364" s="5"/>
      <c r="CP364" s="5"/>
      <c r="CQ364" s="5"/>
      <c r="CR364" s="5"/>
      <c r="CS364" s="5"/>
      <c r="CT364" s="5"/>
      <c r="CU364" s="5"/>
      <c r="CV364" s="5"/>
      <c r="CW364" s="5"/>
      <c r="CX364" s="5"/>
      <c r="CY364" s="5"/>
      <c r="CZ364" s="5"/>
      <c r="DA364" s="5"/>
      <c r="DB364" s="5"/>
      <c r="DC364" s="5"/>
      <c r="DD364" s="5"/>
      <c r="DE364" s="5"/>
      <c r="DF364" s="5"/>
      <c r="DG364" s="5"/>
      <c r="DH364" s="5"/>
      <c r="DI364" s="5"/>
      <c r="DJ364" s="5"/>
      <c r="DK364" s="5"/>
      <c r="DL364" s="5"/>
      <c r="DM364" s="5"/>
      <c r="DN364" s="5"/>
      <c r="DO364" s="5"/>
      <c r="DP364" s="5"/>
      <c r="DQ364" s="5"/>
      <c r="DR364" s="5"/>
      <c r="DS364" s="5"/>
      <c r="DT364" s="5"/>
      <c r="DU364" s="5"/>
      <c r="DV364" s="5"/>
      <c r="DW364" s="5"/>
      <c r="DX364" s="5"/>
      <c r="DY364" s="5"/>
      <c r="DZ364" s="5"/>
      <c r="EA364" s="5"/>
      <c r="EB364" s="5"/>
      <c r="EC364" s="5"/>
      <c r="ED364" s="5"/>
      <c r="EE364" s="5"/>
      <c r="EF364" s="5"/>
      <c r="EG364" s="5"/>
      <c r="EH364" s="5"/>
      <c r="EI364" s="5"/>
      <c r="EJ364" s="5"/>
      <c r="EK364" s="5"/>
      <c r="EL364" s="5"/>
      <c r="EM364" s="5"/>
      <c r="EN364" s="5"/>
      <c r="EO364" s="5"/>
      <c r="EP364" s="5"/>
      <c r="EQ364" s="5"/>
      <c r="ER364" s="5"/>
      <c r="ES364" s="5"/>
      <c r="ET364" s="5"/>
      <c r="EU364" s="5"/>
      <c r="EV364" s="5"/>
      <c r="EW364" s="5"/>
      <c r="EX364" s="5"/>
      <c r="EY364" s="5"/>
      <c r="EZ364" s="5"/>
      <c r="FA364" s="5"/>
      <c r="FB364" s="5"/>
      <c r="FC364" s="5"/>
      <c r="FD364" s="5"/>
      <c r="FE364" s="5"/>
      <c r="FF364" s="5"/>
      <c r="FG364" s="5"/>
      <c r="FH364" s="5"/>
      <c r="FI364" s="5"/>
      <c r="FJ364" s="5"/>
      <c r="FK364" s="5"/>
      <c r="FL364" s="5"/>
      <c r="FM364" s="5"/>
      <c r="FN364" s="5"/>
    </row>
    <row r="365" spans="21:170" x14ac:dyDescent="0.2">
      <c r="U365" s="5"/>
      <c r="V365" s="5"/>
      <c r="W365" s="5"/>
      <c r="AK365" s="5"/>
      <c r="AL365" s="5"/>
      <c r="AM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  <c r="CM365" s="5"/>
      <c r="CN365" s="5"/>
      <c r="CO365" s="5"/>
      <c r="CP365" s="5"/>
      <c r="CQ365" s="5"/>
      <c r="CR365" s="5"/>
      <c r="CS365" s="5"/>
      <c r="CT365" s="5"/>
      <c r="CU365" s="5"/>
      <c r="CV365" s="5"/>
      <c r="CW365" s="5"/>
      <c r="CX365" s="5"/>
      <c r="CY365" s="5"/>
      <c r="CZ365" s="5"/>
      <c r="DA365" s="5"/>
      <c r="DB365" s="5"/>
      <c r="DC365" s="5"/>
      <c r="DD365" s="5"/>
      <c r="DE365" s="5"/>
      <c r="DF365" s="5"/>
      <c r="DG365" s="5"/>
      <c r="DH365" s="5"/>
      <c r="DI365" s="5"/>
      <c r="DJ365" s="5"/>
      <c r="DK365" s="5"/>
      <c r="DL365" s="5"/>
      <c r="DM365" s="5"/>
      <c r="DN365" s="5"/>
      <c r="DO365" s="5"/>
      <c r="DP365" s="5"/>
      <c r="DQ365" s="5"/>
      <c r="DR365" s="5"/>
      <c r="DS365" s="5"/>
      <c r="DT365" s="5"/>
      <c r="DU365" s="5"/>
      <c r="DV365" s="5"/>
      <c r="DW365" s="5"/>
      <c r="DX365" s="5"/>
      <c r="DY365" s="5"/>
      <c r="DZ365" s="5"/>
      <c r="EA365" s="5"/>
      <c r="EB365" s="5"/>
      <c r="EC365" s="5"/>
      <c r="ED365" s="5"/>
      <c r="EE365" s="5"/>
      <c r="EF365" s="5"/>
      <c r="EG365" s="5"/>
      <c r="EH365" s="5"/>
      <c r="EI365" s="5"/>
      <c r="EJ365" s="5"/>
      <c r="EK365" s="5"/>
      <c r="EL365" s="5"/>
      <c r="EM365" s="5"/>
      <c r="EN365" s="5"/>
      <c r="EO365" s="5"/>
      <c r="EP365" s="5"/>
      <c r="EQ365" s="5"/>
      <c r="ER365" s="5"/>
      <c r="ES365" s="5"/>
      <c r="ET365" s="5"/>
      <c r="EU365" s="5"/>
      <c r="EV365" s="5"/>
      <c r="EW365" s="5"/>
      <c r="EX365" s="5"/>
      <c r="EY365" s="5"/>
      <c r="EZ365" s="5"/>
      <c r="FA365" s="5"/>
      <c r="FB365" s="5"/>
      <c r="FC365" s="5"/>
      <c r="FD365" s="5"/>
      <c r="FE365" s="5"/>
      <c r="FF365" s="5"/>
      <c r="FG365" s="5"/>
      <c r="FH365" s="5"/>
      <c r="FI365" s="5"/>
      <c r="FJ365" s="5"/>
      <c r="FK365" s="5"/>
      <c r="FL365" s="5"/>
      <c r="FM365" s="5"/>
      <c r="FN365" s="5"/>
    </row>
    <row r="366" spans="21:170" x14ac:dyDescent="0.2">
      <c r="U366" s="5"/>
      <c r="V366" s="5"/>
      <c r="W366" s="5"/>
      <c r="AK366" s="5"/>
      <c r="AL366" s="5"/>
      <c r="AM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  <c r="CL366" s="5"/>
      <c r="CM366" s="5"/>
      <c r="CN366" s="5"/>
      <c r="CO366" s="5"/>
      <c r="CP366" s="5"/>
      <c r="CQ366" s="5"/>
      <c r="CR366" s="5"/>
      <c r="CS366" s="5"/>
      <c r="CT366" s="5"/>
      <c r="CU366" s="5"/>
      <c r="CV366" s="5"/>
      <c r="CW366" s="5"/>
      <c r="CX366" s="5"/>
      <c r="CY366" s="5"/>
      <c r="CZ366" s="5"/>
      <c r="DA366" s="5"/>
      <c r="DB366" s="5"/>
      <c r="DC366" s="5"/>
      <c r="DD366" s="5"/>
      <c r="DE366" s="5"/>
      <c r="DF366" s="5"/>
      <c r="DG366" s="5"/>
      <c r="DH366" s="5"/>
      <c r="DI366" s="5"/>
      <c r="DJ366" s="5"/>
      <c r="DK366" s="5"/>
      <c r="DL366" s="5"/>
      <c r="DM366" s="5"/>
      <c r="DN366" s="5"/>
      <c r="DO366" s="5"/>
      <c r="DP366" s="5"/>
      <c r="DQ366" s="5"/>
      <c r="DR366" s="5"/>
      <c r="DS366" s="5"/>
      <c r="DT366" s="5"/>
      <c r="DU366" s="5"/>
      <c r="DV366" s="5"/>
      <c r="DW366" s="5"/>
      <c r="DX366" s="5"/>
      <c r="DY366" s="5"/>
      <c r="DZ366" s="5"/>
      <c r="EA366" s="5"/>
      <c r="EB366" s="5"/>
      <c r="EC366" s="5"/>
      <c r="ED366" s="5"/>
      <c r="EE366" s="5"/>
      <c r="EF366" s="5"/>
      <c r="EG366" s="5"/>
      <c r="EH366" s="5"/>
      <c r="EI366" s="5"/>
      <c r="EJ366" s="5"/>
      <c r="EK366" s="5"/>
      <c r="EL366" s="5"/>
      <c r="EM366" s="5"/>
      <c r="EN366" s="5"/>
      <c r="EO366" s="5"/>
      <c r="EP366" s="5"/>
      <c r="EQ366" s="5"/>
      <c r="ER366" s="5"/>
      <c r="ES366" s="5"/>
      <c r="ET366" s="5"/>
      <c r="EU366" s="5"/>
      <c r="EV366" s="5"/>
      <c r="EW366" s="5"/>
      <c r="EX366" s="5"/>
      <c r="EY366" s="5"/>
      <c r="EZ366" s="5"/>
      <c r="FA366" s="5"/>
      <c r="FB366" s="5"/>
      <c r="FC366" s="5"/>
      <c r="FD366" s="5"/>
      <c r="FE366" s="5"/>
      <c r="FF366" s="5"/>
      <c r="FG366" s="5"/>
      <c r="FH366" s="5"/>
      <c r="FI366" s="5"/>
      <c r="FJ366" s="5"/>
      <c r="FK366" s="5"/>
      <c r="FL366" s="5"/>
      <c r="FM366" s="5"/>
      <c r="FN366" s="5"/>
    </row>
    <row r="367" spans="21:170" x14ac:dyDescent="0.2">
      <c r="U367" s="5"/>
      <c r="V367" s="5"/>
      <c r="W367" s="5"/>
      <c r="AK367" s="5"/>
      <c r="AL367" s="5"/>
      <c r="AM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  <c r="CJ367" s="5"/>
      <c r="CK367" s="5"/>
      <c r="CL367" s="5"/>
      <c r="CM367" s="5"/>
      <c r="CN367" s="5"/>
      <c r="CO367" s="5"/>
      <c r="CP367" s="5"/>
      <c r="CQ367" s="5"/>
      <c r="CR367" s="5"/>
      <c r="CS367" s="5"/>
      <c r="CT367" s="5"/>
      <c r="CU367" s="5"/>
      <c r="CV367" s="5"/>
      <c r="CW367" s="5"/>
      <c r="CX367" s="5"/>
      <c r="CY367" s="5"/>
      <c r="CZ367" s="5"/>
      <c r="DA367" s="5"/>
      <c r="DB367" s="5"/>
      <c r="DC367" s="5"/>
      <c r="DD367" s="5"/>
      <c r="DE367" s="5"/>
      <c r="DF367" s="5"/>
      <c r="DG367" s="5"/>
      <c r="DH367" s="5"/>
      <c r="DI367" s="5"/>
      <c r="DJ367" s="5"/>
      <c r="DK367" s="5"/>
      <c r="DL367" s="5"/>
      <c r="DM367" s="5"/>
      <c r="DN367" s="5"/>
      <c r="DO367" s="5"/>
      <c r="DP367" s="5"/>
      <c r="DQ367" s="5"/>
      <c r="DR367" s="5"/>
      <c r="DS367" s="5"/>
      <c r="DT367" s="5"/>
      <c r="DU367" s="5"/>
      <c r="DV367" s="5"/>
      <c r="DW367" s="5"/>
      <c r="DX367" s="5"/>
      <c r="DY367" s="5"/>
      <c r="DZ367" s="5"/>
      <c r="EA367" s="5"/>
      <c r="EB367" s="5"/>
      <c r="EC367" s="5"/>
      <c r="ED367" s="5"/>
      <c r="EE367" s="5"/>
      <c r="EF367" s="5"/>
      <c r="EG367" s="5"/>
      <c r="EH367" s="5"/>
      <c r="EI367" s="5"/>
      <c r="EJ367" s="5"/>
      <c r="EK367" s="5"/>
      <c r="EL367" s="5"/>
      <c r="EM367" s="5"/>
      <c r="EN367" s="5"/>
      <c r="EO367" s="5"/>
      <c r="EP367" s="5"/>
      <c r="EQ367" s="5"/>
      <c r="ER367" s="5"/>
      <c r="ES367" s="5"/>
      <c r="ET367" s="5"/>
      <c r="EU367" s="5"/>
      <c r="EV367" s="5"/>
      <c r="EW367" s="5"/>
      <c r="EX367" s="5"/>
      <c r="EY367" s="5"/>
      <c r="EZ367" s="5"/>
      <c r="FA367" s="5"/>
      <c r="FB367" s="5"/>
      <c r="FC367" s="5"/>
      <c r="FD367" s="5"/>
      <c r="FE367" s="5"/>
      <c r="FF367" s="5"/>
      <c r="FG367" s="5"/>
      <c r="FH367" s="5"/>
      <c r="FI367" s="5"/>
      <c r="FJ367" s="5"/>
      <c r="FK367" s="5"/>
      <c r="FL367" s="5"/>
      <c r="FM367" s="5"/>
      <c r="FN367" s="5"/>
    </row>
    <row r="368" spans="21:170" x14ac:dyDescent="0.2">
      <c r="U368" s="5"/>
      <c r="V368" s="5"/>
      <c r="W368" s="5"/>
      <c r="AK368" s="5"/>
      <c r="AL368" s="5"/>
      <c r="AM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  <c r="CJ368" s="5"/>
      <c r="CK368" s="5"/>
      <c r="CL368" s="5"/>
      <c r="CM368" s="5"/>
      <c r="CN368" s="5"/>
      <c r="CO368" s="5"/>
      <c r="CP368" s="5"/>
      <c r="CQ368" s="5"/>
      <c r="CR368" s="5"/>
      <c r="CS368" s="5"/>
      <c r="CT368" s="5"/>
      <c r="CU368" s="5"/>
      <c r="CV368" s="5"/>
      <c r="CW368" s="5"/>
      <c r="CX368" s="5"/>
      <c r="CY368" s="5"/>
      <c r="CZ368" s="5"/>
      <c r="DA368" s="5"/>
      <c r="DB368" s="5"/>
      <c r="DC368" s="5"/>
      <c r="DD368" s="5"/>
      <c r="DE368" s="5"/>
      <c r="DF368" s="5"/>
      <c r="DG368" s="5"/>
      <c r="DH368" s="5"/>
      <c r="DI368" s="5"/>
      <c r="DJ368" s="5"/>
      <c r="DK368" s="5"/>
      <c r="DL368" s="5"/>
      <c r="DM368" s="5"/>
      <c r="DN368" s="5"/>
      <c r="DO368" s="5"/>
      <c r="DP368" s="5"/>
      <c r="DQ368" s="5"/>
      <c r="DR368" s="5"/>
      <c r="DS368" s="5"/>
      <c r="DT368" s="5"/>
      <c r="DU368" s="5"/>
      <c r="DV368" s="5"/>
      <c r="DW368" s="5"/>
      <c r="DX368" s="5"/>
      <c r="DY368" s="5"/>
      <c r="DZ368" s="5"/>
      <c r="EA368" s="5"/>
      <c r="EB368" s="5"/>
      <c r="EC368" s="5"/>
      <c r="ED368" s="5"/>
      <c r="EE368" s="5"/>
      <c r="EF368" s="5"/>
      <c r="EG368" s="5"/>
      <c r="EH368" s="5"/>
      <c r="EI368" s="5"/>
      <c r="EJ368" s="5"/>
      <c r="EK368" s="5"/>
      <c r="EL368" s="5"/>
      <c r="EM368" s="5"/>
      <c r="EN368" s="5"/>
      <c r="EO368" s="5"/>
      <c r="EP368" s="5"/>
      <c r="EQ368" s="5"/>
      <c r="ER368" s="5"/>
      <c r="ES368" s="5"/>
      <c r="ET368" s="5"/>
      <c r="EU368" s="5"/>
      <c r="EV368" s="5"/>
      <c r="EW368" s="5"/>
      <c r="EX368" s="5"/>
      <c r="EY368" s="5"/>
      <c r="EZ368" s="5"/>
      <c r="FA368" s="5"/>
      <c r="FB368" s="5"/>
      <c r="FC368" s="5"/>
      <c r="FD368" s="5"/>
      <c r="FE368" s="5"/>
      <c r="FF368" s="5"/>
      <c r="FG368" s="5"/>
      <c r="FH368" s="5"/>
      <c r="FI368" s="5"/>
      <c r="FJ368" s="5"/>
      <c r="FK368" s="5"/>
      <c r="FL368" s="5"/>
      <c r="FM368" s="5"/>
      <c r="FN368" s="5"/>
    </row>
    <row r="369" spans="21:170" x14ac:dyDescent="0.2">
      <c r="U369" s="5"/>
      <c r="V369" s="5"/>
      <c r="W369" s="5"/>
      <c r="AK369" s="5"/>
      <c r="AL369" s="5"/>
      <c r="AM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  <c r="CJ369" s="5"/>
      <c r="CK369" s="5"/>
      <c r="CL369" s="5"/>
      <c r="CM369" s="5"/>
      <c r="CN369" s="5"/>
      <c r="CO369" s="5"/>
      <c r="CP369" s="5"/>
      <c r="CQ369" s="5"/>
      <c r="CR369" s="5"/>
      <c r="CS369" s="5"/>
      <c r="CT369" s="5"/>
      <c r="CU369" s="5"/>
      <c r="CV369" s="5"/>
      <c r="CW369" s="5"/>
      <c r="CX369" s="5"/>
      <c r="CY369" s="5"/>
      <c r="CZ369" s="5"/>
      <c r="DA369" s="5"/>
      <c r="DB369" s="5"/>
      <c r="DC369" s="5"/>
      <c r="DD369" s="5"/>
      <c r="DE369" s="5"/>
      <c r="DF369" s="5"/>
      <c r="DG369" s="5"/>
      <c r="DH369" s="5"/>
      <c r="DI369" s="5"/>
      <c r="DJ369" s="5"/>
      <c r="DK369" s="5"/>
      <c r="DL369" s="5"/>
      <c r="DM369" s="5"/>
      <c r="DN369" s="5"/>
      <c r="DO369" s="5"/>
      <c r="DP369" s="5"/>
      <c r="DQ369" s="5"/>
      <c r="DR369" s="5"/>
      <c r="DS369" s="5"/>
      <c r="DT369" s="5"/>
      <c r="DU369" s="5"/>
      <c r="DV369" s="5"/>
      <c r="DW369" s="5"/>
      <c r="DX369" s="5"/>
      <c r="DY369" s="5"/>
      <c r="DZ369" s="5"/>
      <c r="EA369" s="5"/>
      <c r="EB369" s="5"/>
      <c r="EC369" s="5"/>
      <c r="ED369" s="5"/>
      <c r="EE369" s="5"/>
      <c r="EF369" s="5"/>
      <c r="EG369" s="5"/>
      <c r="EH369" s="5"/>
      <c r="EI369" s="5"/>
      <c r="EJ369" s="5"/>
      <c r="EK369" s="5"/>
      <c r="EL369" s="5"/>
      <c r="EM369" s="5"/>
      <c r="EN369" s="5"/>
      <c r="EO369" s="5"/>
      <c r="EP369" s="5"/>
      <c r="EQ369" s="5"/>
      <c r="ER369" s="5"/>
      <c r="ES369" s="5"/>
      <c r="ET369" s="5"/>
      <c r="EU369" s="5"/>
      <c r="EV369" s="5"/>
      <c r="EW369" s="5"/>
      <c r="EX369" s="5"/>
      <c r="EY369" s="5"/>
      <c r="EZ369" s="5"/>
      <c r="FA369" s="5"/>
      <c r="FB369" s="5"/>
      <c r="FC369" s="5"/>
      <c r="FD369" s="5"/>
      <c r="FE369" s="5"/>
      <c r="FF369" s="5"/>
      <c r="FG369" s="5"/>
      <c r="FH369" s="5"/>
      <c r="FI369" s="5"/>
      <c r="FJ369" s="5"/>
      <c r="FK369" s="5"/>
      <c r="FL369" s="5"/>
      <c r="FM369" s="5"/>
      <c r="FN369" s="5"/>
    </row>
    <row r="370" spans="21:170" x14ac:dyDescent="0.2">
      <c r="U370" s="5"/>
      <c r="V370" s="5"/>
      <c r="W370" s="5"/>
      <c r="AK370" s="5"/>
      <c r="AL370" s="5"/>
      <c r="AM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  <c r="CM370" s="5"/>
      <c r="CN370" s="5"/>
      <c r="CO370" s="5"/>
      <c r="CP370" s="5"/>
      <c r="CQ370" s="5"/>
      <c r="CR370" s="5"/>
      <c r="CS370" s="5"/>
      <c r="CT370" s="5"/>
      <c r="CU370" s="5"/>
      <c r="CV370" s="5"/>
      <c r="CW370" s="5"/>
      <c r="CX370" s="5"/>
      <c r="CY370" s="5"/>
      <c r="CZ370" s="5"/>
      <c r="DA370" s="5"/>
      <c r="DB370" s="5"/>
      <c r="DC370" s="5"/>
      <c r="DD370" s="5"/>
      <c r="DE370" s="5"/>
      <c r="DF370" s="5"/>
      <c r="DG370" s="5"/>
      <c r="DH370" s="5"/>
      <c r="DI370" s="5"/>
      <c r="DJ370" s="5"/>
      <c r="DK370" s="5"/>
      <c r="DL370" s="5"/>
      <c r="DM370" s="5"/>
      <c r="DN370" s="5"/>
      <c r="DO370" s="5"/>
      <c r="DP370" s="5"/>
      <c r="DQ370" s="5"/>
      <c r="DR370" s="5"/>
      <c r="DS370" s="5"/>
      <c r="DT370" s="5"/>
      <c r="DU370" s="5"/>
      <c r="DV370" s="5"/>
      <c r="DW370" s="5"/>
      <c r="DX370" s="5"/>
      <c r="DY370" s="5"/>
      <c r="DZ370" s="5"/>
      <c r="EA370" s="5"/>
      <c r="EB370" s="5"/>
      <c r="EC370" s="5"/>
      <c r="ED370" s="5"/>
      <c r="EE370" s="5"/>
      <c r="EF370" s="5"/>
      <c r="EG370" s="5"/>
      <c r="EH370" s="5"/>
      <c r="EI370" s="5"/>
      <c r="EJ370" s="5"/>
      <c r="EK370" s="5"/>
      <c r="EL370" s="5"/>
      <c r="EM370" s="5"/>
      <c r="EN370" s="5"/>
      <c r="EO370" s="5"/>
      <c r="EP370" s="5"/>
      <c r="EQ370" s="5"/>
      <c r="ER370" s="5"/>
      <c r="ES370" s="5"/>
      <c r="ET370" s="5"/>
      <c r="EU370" s="5"/>
      <c r="EV370" s="5"/>
      <c r="EW370" s="5"/>
      <c r="EX370" s="5"/>
      <c r="EY370" s="5"/>
      <c r="EZ370" s="5"/>
      <c r="FA370" s="5"/>
      <c r="FB370" s="5"/>
      <c r="FC370" s="5"/>
      <c r="FD370" s="5"/>
      <c r="FE370" s="5"/>
      <c r="FF370" s="5"/>
      <c r="FG370" s="5"/>
      <c r="FH370" s="5"/>
      <c r="FI370" s="5"/>
      <c r="FJ370" s="5"/>
      <c r="FK370" s="5"/>
      <c r="FL370" s="5"/>
      <c r="FM370" s="5"/>
      <c r="FN370" s="5"/>
    </row>
    <row r="371" spans="21:170" x14ac:dyDescent="0.2">
      <c r="U371" s="5"/>
      <c r="V371" s="5"/>
      <c r="W371" s="5"/>
      <c r="AK371" s="5"/>
      <c r="AL371" s="5"/>
      <c r="AM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5"/>
      <c r="CP371" s="5"/>
      <c r="CQ371" s="5"/>
      <c r="CR371" s="5"/>
      <c r="CS371" s="5"/>
      <c r="CT371" s="5"/>
      <c r="CU371" s="5"/>
      <c r="CV371" s="5"/>
      <c r="CW371" s="5"/>
      <c r="CX371" s="5"/>
      <c r="CY371" s="5"/>
      <c r="CZ371" s="5"/>
      <c r="DA371" s="5"/>
      <c r="DB371" s="5"/>
      <c r="DC371" s="5"/>
      <c r="DD371" s="5"/>
      <c r="DE371" s="5"/>
      <c r="DF371" s="5"/>
      <c r="DG371" s="5"/>
      <c r="DH371" s="5"/>
      <c r="DI371" s="5"/>
      <c r="DJ371" s="5"/>
      <c r="DK371" s="5"/>
      <c r="DL371" s="5"/>
      <c r="DM371" s="5"/>
      <c r="DN371" s="5"/>
      <c r="DO371" s="5"/>
      <c r="DP371" s="5"/>
      <c r="DQ371" s="5"/>
      <c r="DR371" s="5"/>
      <c r="DS371" s="5"/>
      <c r="DT371" s="5"/>
      <c r="DU371" s="5"/>
      <c r="DV371" s="5"/>
      <c r="DW371" s="5"/>
      <c r="DX371" s="5"/>
      <c r="DY371" s="5"/>
      <c r="DZ371" s="5"/>
      <c r="EA371" s="5"/>
      <c r="EB371" s="5"/>
      <c r="EC371" s="5"/>
      <c r="ED371" s="5"/>
      <c r="EE371" s="5"/>
      <c r="EF371" s="5"/>
      <c r="EG371" s="5"/>
      <c r="EH371" s="5"/>
      <c r="EI371" s="5"/>
      <c r="EJ371" s="5"/>
      <c r="EK371" s="5"/>
      <c r="EL371" s="5"/>
      <c r="EM371" s="5"/>
      <c r="EN371" s="5"/>
      <c r="EO371" s="5"/>
      <c r="EP371" s="5"/>
      <c r="EQ371" s="5"/>
      <c r="ER371" s="5"/>
      <c r="ES371" s="5"/>
      <c r="ET371" s="5"/>
      <c r="EU371" s="5"/>
      <c r="EV371" s="5"/>
      <c r="EW371" s="5"/>
      <c r="EX371" s="5"/>
      <c r="EY371" s="5"/>
      <c r="EZ371" s="5"/>
      <c r="FA371" s="5"/>
      <c r="FB371" s="5"/>
      <c r="FC371" s="5"/>
      <c r="FD371" s="5"/>
      <c r="FE371" s="5"/>
      <c r="FF371" s="5"/>
      <c r="FG371" s="5"/>
      <c r="FH371" s="5"/>
      <c r="FI371" s="5"/>
      <c r="FJ371" s="5"/>
      <c r="FK371" s="5"/>
      <c r="FL371" s="5"/>
      <c r="FM371" s="5"/>
      <c r="FN371" s="5"/>
    </row>
    <row r="372" spans="21:170" x14ac:dyDescent="0.2">
      <c r="U372" s="5"/>
      <c r="V372" s="5"/>
      <c r="W372" s="5"/>
      <c r="AK372" s="5"/>
      <c r="AL372" s="5"/>
      <c r="AM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  <c r="CL372" s="5"/>
      <c r="CM372" s="5"/>
      <c r="CN372" s="5"/>
      <c r="CO372" s="5"/>
      <c r="CP372" s="5"/>
      <c r="CQ372" s="5"/>
      <c r="CR372" s="5"/>
      <c r="CS372" s="5"/>
      <c r="CT372" s="5"/>
      <c r="CU372" s="5"/>
      <c r="CV372" s="5"/>
      <c r="CW372" s="5"/>
      <c r="CX372" s="5"/>
      <c r="CY372" s="5"/>
      <c r="CZ372" s="5"/>
      <c r="DA372" s="5"/>
      <c r="DB372" s="5"/>
      <c r="DC372" s="5"/>
      <c r="DD372" s="5"/>
      <c r="DE372" s="5"/>
      <c r="DF372" s="5"/>
      <c r="DG372" s="5"/>
      <c r="DH372" s="5"/>
      <c r="DI372" s="5"/>
      <c r="DJ372" s="5"/>
      <c r="DK372" s="5"/>
      <c r="DL372" s="5"/>
      <c r="DM372" s="5"/>
      <c r="DN372" s="5"/>
      <c r="DO372" s="5"/>
      <c r="DP372" s="5"/>
      <c r="DQ372" s="5"/>
      <c r="DR372" s="5"/>
      <c r="DS372" s="5"/>
      <c r="DT372" s="5"/>
      <c r="DU372" s="5"/>
      <c r="DV372" s="5"/>
      <c r="DW372" s="5"/>
      <c r="DX372" s="5"/>
      <c r="DY372" s="5"/>
      <c r="DZ372" s="5"/>
      <c r="EA372" s="5"/>
      <c r="EB372" s="5"/>
      <c r="EC372" s="5"/>
      <c r="ED372" s="5"/>
      <c r="EE372" s="5"/>
      <c r="EF372" s="5"/>
      <c r="EG372" s="5"/>
      <c r="EH372" s="5"/>
      <c r="EI372" s="5"/>
      <c r="EJ372" s="5"/>
      <c r="EK372" s="5"/>
      <c r="EL372" s="5"/>
      <c r="EM372" s="5"/>
      <c r="EN372" s="5"/>
      <c r="EO372" s="5"/>
      <c r="EP372" s="5"/>
      <c r="EQ372" s="5"/>
      <c r="ER372" s="5"/>
      <c r="ES372" s="5"/>
      <c r="ET372" s="5"/>
      <c r="EU372" s="5"/>
      <c r="EV372" s="5"/>
      <c r="EW372" s="5"/>
      <c r="EX372" s="5"/>
      <c r="EY372" s="5"/>
      <c r="EZ372" s="5"/>
      <c r="FA372" s="5"/>
      <c r="FB372" s="5"/>
      <c r="FC372" s="5"/>
      <c r="FD372" s="5"/>
      <c r="FE372" s="5"/>
      <c r="FF372" s="5"/>
      <c r="FG372" s="5"/>
      <c r="FH372" s="5"/>
      <c r="FI372" s="5"/>
      <c r="FJ372" s="5"/>
      <c r="FK372" s="5"/>
      <c r="FL372" s="5"/>
      <c r="FM372" s="5"/>
      <c r="FN372" s="5"/>
    </row>
    <row r="373" spans="21:170" x14ac:dyDescent="0.2">
      <c r="U373" s="5"/>
      <c r="V373" s="5"/>
      <c r="W373" s="5"/>
      <c r="AK373" s="5"/>
      <c r="AL373" s="5"/>
      <c r="AM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5"/>
      <c r="CH373" s="5"/>
      <c r="CI373" s="5"/>
      <c r="CJ373" s="5"/>
      <c r="CK373" s="5"/>
      <c r="CL373" s="5"/>
      <c r="CM373" s="5"/>
      <c r="CN373" s="5"/>
      <c r="CO373" s="5"/>
      <c r="CP373" s="5"/>
      <c r="CQ373" s="5"/>
      <c r="CR373" s="5"/>
      <c r="CS373" s="5"/>
      <c r="CT373" s="5"/>
      <c r="CU373" s="5"/>
      <c r="CV373" s="5"/>
      <c r="CW373" s="5"/>
      <c r="CX373" s="5"/>
      <c r="CY373" s="5"/>
      <c r="CZ373" s="5"/>
      <c r="DA373" s="5"/>
      <c r="DB373" s="5"/>
      <c r="DC373" s="5"/>
      <c r="DD373" s="5"/>
      <c r="DE373" s="5"/>
      <c r="DF373" s="5"/>
      <c r="DG373" s="5"/>
      <c r="DH373" s="5"/>
      <c r="DI373" s="5"/>
      <c r="DJ373" s="5"/>
      <c r="DK373" s="5"/>
      <c r="DL373" s="5"/>
      <c r="DM373" s="5"/>
      <c r="DN373" s="5"/>
      <c r="DO373" s="5"/>
      <c r="DP373" s="5"/>
      <c r="DQ373" s="5"/>
      <c r="DR373" s="5"/>
      <c r="DS373" s="5"/>
      <c r="DT373" s="5"/>
      <c r="DU373" s="5"/>
      <c r="DV373" s="5"/>
      <c r="DW373" s="5"/>
      <c r="DX373" s="5"/>
      <c r="DY373" s="5"/>
      <c r="DZ373" s="5"/>
      <c r="EA373" s="5"/>
      <c r="EB373" s="5"/>
      <c r="EC373" s="5"/>
      <c r="ED373" s="5"/>
      <c r="EE373" s="5"/>
      <c r="EF373" s="5"/>
      <c r="EG373" s="5"/>
      <c r="EH373" s="5"/>
      <c r="EI373" s="5"/>
      <c r="EJ373" s="5"/>
      <c r="EK373" s="5"/>
      <c r="EL373" s="5"/>
      <c r="EM373" s="5"/>
      <c r="EN373" s="5"/>
      <c r="EO373" s="5"/>
      <c r="EP373" s="5"/>
      <c r="EQ373" s="5"/>
      <c r="ER373" s="5"/>
      <c r="ES373" s="5"/>
      <c r="ET373" s="5"/>
      <c r="EU373" s="5"/>
      <c r="EV373" s="5"/>
      <c r="EW373" s="5"/>
      <c r="EX373" s="5"/>
      <c r="EY373" s="5"/>
      <c r="EZ373" s="5"/>
      <c r="FA373" s="5"/>
      <c r="FB373" s="5"/>
      <c r="FC373" s="5"/>
      <c r="FD373" s="5"/>
      <c r="FE373" s="5"/>
      <c r="FF373" s="5"/>
      <c r="FG373" s="5"/>
      <c r="FH373" s="5"/>
      <c r="FI373" s="5"/>
      <c r="FJ373" s="5"/>
      <c r="FK373" s="5"/>
      <c r="FL373" s="5"/>
      <c r="FM373" s="5"/>
      <c r="FN373" s="5"/>
    </row>
    <row r="374" spans="21:170" x14ac:dyDescent="0.2">
      <c r="U374" s="5"/>
      <c r="V374" s="5"/>
      <c r="W374" s="5"/>
      <c r="AK374" s="5"/>
      <c r="AL374" s="5"/>
      <c r="AM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5"/>
      <c r="CH374" s="5"/>
      <c r="CI374" s="5"/>
      <c r="CJ374" s="5"/>
      <c r="CK374" s="5"/>
      <c r="CL374" s="5"/>
      <c r="CM374" s="5"/>
      <c r="CN374" s="5"/>
      <c r="CO374" s="5"/>
      <c r="CP374" s="5"/>
      <c r="CQ374" s="5"/>
      <c r="CR374" s="5"/>
      <c r="CS374" s="5"/>
      <c r="CT374" s="5"/>
      <c r="CU374" s="5"/>
      <c r="CV374" s="5"/>
      <c r="CW374" s="5"/>
      <c r="CX374" s="5"/>
      <c r="CY374" s="5"/>
      <c r="CZ374" s="5"/>
      <c r="DA374" s="5"/>
      <c r="DB374" s="5"/>
      <c r="DC374" s="5"/>
      <c r="DD374" s="5"/>
      <c r="DE374" s="5"/>
      <c r="DF374" s="5"/>
      <c r="DG374" s="5"/>
      <c r="DH374" s="5"/>
      <c r="DI374" s="5"/>
      <c r="DJ374" s="5"/>
      <c r="DK374" s="5"/>
      <c r="DL374" s="5"/>
      <c r="DM374" s="5"/>
      <c r="DN374" s="5"/>
      <c r="DO374" s="5"/>
      <c r="DP374" s="5"/>
      <c r="DQ374" s="5"/>
      <c r="DR374" s="5"/>
      <c r="DS374" s="5"/>
      <c r="DT374" s="5"/>
      <c r="DU374" s="5"/>
      <c r="DV374" s="5"/>
      <c r="DW374" s="5"/>
      <c r="DX374" s="5"/>
      <c r="DY374" s="5"/>
      <c r="DZ374" s="5"/>
      <c r="EA374" s="5"/>
      <c r="EB374" s="5"/>
      <c r="EC374" s="5"/>
      <c r="ED374" s="5"/>
      <c r="EE374" s="5"/>
      <c r="EF374" s="5"/>
      <c r="EG374" s="5"/>
      <c r="EH374" s="5"/>
      <c r="EI374" s="5"/>
      <c r="EJ374" s="5"/>
      <c r="EK374" s="5"/>
      <c r="EL374" s="5"/>
      <c r="EM374" s="5"/>
      <c r="EN374" s="5"/>
      <c r="EO374" s="5"/>
      <c r="EP374" s="5"/>
      <c r="EQ374" s="5"/>
      <c r="ER374" s="5"/>
      <c r="ES374" s="5"/>
      <c r="ET374" s="5"/>
      <c r="EU374" s="5"/>
      <c r="EV374" s="5"/>
      <c r="EW374" s="5"/>
      <c r="EX374" s="5"/>
      <c r="EY374" s="5"/>
      <c r="EZ374" s="5"/>
      <c r="FA374" s="5"/>
      <c r="FB374" s="5"/>
      <c r="FC374" s="5"/>
      <c r="FD374" s="5"/>
      <c r="FE374" s="5"/>
      <c r="FF374" s="5"/>
      <c r="FG374" s="5"/>
      <c r="FH374" s="5"/>
      <c r="FI374" s="5"/>
      <c r="FJ374" s="5"/>
      <c r="FK374" s="5"/>
      <c r="FL374" s="5"/>
      <c r="FM374" s="5"/>
      <c r="FN374" s="5"/>
    </row>
    <row r="375" spans="21:170" x14ac:dyDescent="0.2">
      <c r="U375" s="5"/>
      <c r="V375" s="5"/>
      <c r="W375" s="5"/>
      <c r="AK375" s="5"/>
      <c r="AL375" s="5"/>
      <c r="AM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  <c r="CJ375" s="5"/>
      <c r="CK375" s="5"/>
      <c r="CL375" s="5"/>
      <c r="CM375" s="5"/>
      <c r="CN375" s="5"/>
      <c r="CO375" s="5"/>
      <c r="CP375" s="5"/>
      <c r="CQ375" s="5"/>
      <c r="CR375" s="5"/>
      <c r="CS375" s="5"/>
      <c r="CT375" s="5"/>
      <c r="CU375" s="5"/>
      <c r="CV375" s="5"/>
      <c r="CW375" s="5"/>
      <c r="CX375" s="5"/>
      <c r="CY375" s="5"/>
      <c r="CZ375" s="5"/>
      <c r="DA375" s="5"/>
      <c r="DB375" s="5"/>
      <c r="DC375" s="5"/>
      <c r="DD375" s="5"/>
      <c r="DE375" s="5"/>
      <c r="DF375" s="5"/>
      <c r="DG375" s="5"/>
      <c r="DH375" s="5"/>
      <c r="DI375" s="5"/>
      <c r="DJ375" s="5"/>
      <c r="DK375" s="5"/>
      <c r="DL375" s="5"/>
      <c r="DM375" s="5"/>
      <c r="DN375" s="5"/>
      <c r="DO375" s="5"/>
      <c r="DP375" s="5"/>
      <c r="DQ375" s="5"/>
      <c r="DR375" s="5"/>
      <c r="DS375" s="5"/>
      <c r="DT375" s="5"/>
      <c r="DU375" s="5"/>
      <c r="DV375" s="5"/>
      <c r="DW375" s="5"/>
      <c r="DX375" s="5"/>
      <c r="DY375" s="5"/>
      <c r="DZ375" s="5"/>
      <c r="EA375" s="5"/>
      <c r="EB375" s="5"/>
      <c r="EC375" s="5"/>
      <c r="ED375" s="5"/>
      <c r="EE375" s="5"/>
      <c r="EF375" s="5"/>
      <c r="EG375" s="5"/>
      <c r="EH375" s="5"/>
      <c r="EI375" s="5"/>
      <c r="EJ375" s="5"/>
      <c r="EK375" s="5"/>
      <c r="EL375" s="5"/>
      <c r="EM375" s="5"/>
      <c r="EN375" s="5"/>
      <c r="EO375" s="5"/>
      <c r="EP375" s="5"/>
      <c r="EQ375" s="5"/>
      <c r="ER375" s="5"/>
      <c r="ES375" s="5"/>
      <c r="ET375" s="5"/>
      <c r="EU375" s="5"/>
      <c r="EV375" s="5"/>
      <c r="EW375" s="5"/>
      <c r="EX375" s="5"/>
      <c r="EY375" s="5"/>
      <c r="EZ375" s="5"/>
      <c r="FA375" s="5"/>
      <c r="FB375" s="5"/>
      <c r="FC375" s="5"/>
      <c r="FD375" s="5"/>
      <c r="FE375" s="5"/>
      <c r="FF375" s="5"/>
      <c r="FG375" s="5"/>
      <c r="FH375" s="5"/>
      <c r="FI375" s="5"/>
      <c r="FJ375" s="5"/>
      <c r="FK375" s="5"/>
      <c r="FL375" s="5"/>
      <c r="FM375" s="5"/>
      <c r="FN375" s="5"/>
    </row>
    <row r="376" spans="21:170" x14ac:dyDescent="0.2">
      <c r="U376" s="5"/>
      <c r="V376" s="5"/>
      <c r="W376" s="5"/>
      <c r="AK376" s="5"/>
      <c r="AL376" s="5"/>
      <c r="AM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  <c r="CL376" s="5"/>
      <c r="CM376" s="5"/>
      <c r="CN376" s="5"/>
      <c r="CO376" s="5"/>
      <c r="CP376" s="5"/>
      <c r="CQ376" s="5"/>
      <c r="CR376" s="5"/>
      <c r="CS376" s="5"/>
      <c r="CT376" s="5"/>
      <c r="CU376" s="5"/>
      <c r="CV376" s="5"/>
      <c r="CW376" s="5"/>
      <c r="CX376" s="5"/>
      <c r="CY376" s="5"/>
      <c r="CZ376" s="5"/>
      <c r="DA376" s="5"/>
      <c r="DB376" s="5"/>
      <c r="DC376" s="5"/>
      <c r="DD376" s="5"/>
      <c r="DE376" s="5"/>
      <c r="DF376" s="5"/>
      <c r="DG376" s="5"/>
      <c r="DH376" s="5"/>
      <c r="DI376" s="5"/>
      <c r="DJ376" s="5"/>
      <c r="DK376" s="5"/>
      <c r="DL376" s="5"/>
      <c r="DM376" s="5"/>
      <c r="DN376" s="5"/>
      <c r="DO376" s="5"/>
      <c r="DP376" s="5"/>
      <c r="DQ376" s="5"/>
      <c r="DR376" s="5"/>
      <c r="DS376" s="5"/>
      <c r="DT376" s="5"/>
      <c r="DU376" s="5"/>
      <c r="DV376" s="5"/>
      <c r="DW376" s="5"/>
      <c r="DX376" s="5"/>
      <c r="DY376" s="5"/>
      <c r="DZ376" s="5"/>
      <c r="EA376" s="5"/>
      <c r="EB376" s="5"/>
      <c r="EC376" s="5"/>
      <c r="ED376" s="5"/>
      <c r="EE376" s="5"/>
      <c r="EF376" s="5"/>
      <c r="EG376" s="5"/>
      <c r="EH376" s="5"/>
      <c r="EI376" s="5"/>
      <c r="EJ376" s="5"/>
      <c r="EK376" s="5"/>
      <c r="EL376" s="5"/>
      <c r="EM376" s="5"/>
      <c r="EN376" s="5"/>
      <c r="EO376" s="5"/>
      <c r="EP376" s="5"/>
      <c r="EQ376" s="5"/>
      <c r="ER376" s="5"/>
      <c r="ES376" s="5"/>
      <c r="ET376" s="5"/>
      <c r="EU376" s="5"/>
      <c r="EV376" s="5"/>
      <c r="EW376" s="5"/>
      <c r="EX376" s="5"/>
      <c r="EY376" s="5"/>
      <c r="EZ376" s="5"/>
      <c r="FA376" s="5"/>
      <c r="FB376" s="5"/>
      <c r="FC376" s="5"/>
      <c r="FD376" s="5"/>
      <c r="FE376" s="5"/>
      <c r="FF376" s="5"/>
      <c r="FG376" s="5"/>
      <c r="FH376" s="5"/>
      <c r="FI376" s="5"/>
      <c r="FJ376" s="5"/>
      <c r="FK376" s="5"/>
      <c r="FL376" s="5"/>
      <c r="FM376" s="5"/>
      <c r="FN376" s="5"/>
    </row>
    <row r="377" spans="21:170" x14ac:dyDescent="0.2">
      <c r="U377" s="5"/>
      <c r="V377" s="5"/>
      <c r="W377" s="5"/>
      <c r="AK377" s="5"/>
      <c r="AL377" s="5"/>
      <c r="AM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  <c r="CJ377" s="5"/>
      <c r="CK377" s="5"/>
      <c r="CL377" s="5"/>
      <c r="CM377" s="5"/>
      <c r="CN377" s="5"/>
      <c r="CO377" s="5"/>
      <c r="CP377" s="5"/>
      <c r="CQ377" s="5"/>
      <c r="CR377" s="5"/>
      <c r="CS377" s="5"/>
      <c r="CT377" s="5"/>
      <c r="CU377" s="5"/>
      <c r="CV377" s="5"/>
      <c r="CW377" s="5"/>
      <c r="CX377" s="5"/>
      <c r="CY377" s="5"/>
      <c r="CZ377" s="5"/>
      <c r="DA377" s="5"/>
      <c r="DB377" s="5"/>
      <c r="DC377" s="5"/>
      <c r="DD377" s="5"/>
      <c r="DE377" s="5"/>
      <c r="DF377" s="5"/>
      <c r="DG377" s="5"/>
      <c r="DH377" s="5"/>
      <c r="DI377" s="5"/>
      <c r="DJ377" s="5"/>
      <c r="DK377" s="5"/>
      <c r="DL377" s="5"/>
      <c r="DM377" s="5"/>
      <c r="DN377" s="5"/>
      <c r="DO377" s="5"/>
      <c r="DP377" s="5"/>
      <c r="DQ377" s="5"/>
      <c r="DR377" s="5"/>
      <c r="DS377" s="5"/>
      <c r="DT377" s="5"/>
      <c r="DU377" s="5"/>
      <c r="DV377" s="5"/>
      <c r="DW377" s="5"/>
      <c r="DX377" s="5"/>
      <c r="DY377" s="5"/>
      <c r="DZ377" s="5"/>
      <c r="EA377" s="5"/>
      <c r="EB377" s="5"/>
      <c r="EC377" s="5"/>
      <c r="ED377" s="5"/>
      <c r="EE377" s="5"/>
      <c r="EF377" s="5"/>
      <c r="EG377" s="5"/>
      <c r="EH377" s="5"/>
      <c r="EI377" s="5"/>
      <c r="EJ377" s="5"/>
      <c r="EK377" s="5"/>
      <c r="EL377" s="5"/>
      <c r="EM377" s="5"/>
      <c r="EN377" s="5"/>
      <c r="EO377" s="5"/>
      <c r="EP377" s="5"/>
      <c r="EQ377" s="5"/>
      <c r="ER377" s="5"/>
      <c r="ES377" s="5"/>
      <c r="ET377" s="5"/>
      <c r="EU377" s="5"/>
      <c r="EV377" s="5"/>
      <c r="EW377" s="5"/>
      <c r="EX377" s="5"/>
      <c r="EY377" s="5"/>
      <c r="EZ377" s="5"/>
      <c r="FA377" s="5"/>
      <c r="FB377" s="5"/>
      <c r="FC377" s="5"/>
      <c r="FD377" s="5"/>
      <c r="FE377" s="5"/>
      <c r="FF377" s="5"/>
      <c r="FG377" s="5"/>
      <c r="FH377" s="5"/>
      <c r="FI377" s="5"/>
      <c r="FJ377" s="5"/>
      <c r="FK377" s="5"/>
      <c r="FL377" s="5"/>
      <c r="FM377" s="5"/>
      <c r="FN377" s="5"/>
    </row>
    <row r="378" spans="21:170" x14ac:dyDescent="0.2">
      <c r="U378" s="5"/>
      <c r="V378" s="5"/>
      <c r="W378" s="5"/>
      <c r="AK378" s="5"/>
      <c r="AL378" s="5"/>
      <c r="AM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5"/>
      <c r="CH378" s="5"/>
      <c r="CI378" s="5"/>
      <c r="CJ378" s="5"/>
      <c r="CK378" s="5"/>
      <c r="CL378" s="5"/>
      <c r="CM378" s="5"/>
      <c r="CN378" s="5"/>
      <c r="CO378" s="5"/>
      <c r="CP378" s="5"/>
      <c r="CQ378" s="5"/>
      <c r="CR378" s="5"/>
      <c r="CS378" s="5"/>
      <c r="CT378" s="5"/>
      <c r="CU378" s="5"/>
      <c r="CV378" s="5"/>
      <c r="CW378" s="5"/>
      <c r="CX378" s="5"/>
      <c r="CY378" s="5"/>
      <c r="CZ378" s="5"/>
      <c r="DA378" s="5"/>
      <c r="DB378" s="5"/>
      <c r="DC378" s="5"/>
      <c r="DD378" s="5"/>
      <c r="DE378" s="5"/>
      <c r="DF378" s="5"/>
      <c r="DG378" s="5"/>
      <c r="DH378" s="5"/>
      <c r="DI378" s="5"/>
      <c r="DJ378" s="5"/>
      <c r="DK378" s="5"/>
      <c r="DL378" s="5"/>
      <c r="DM378" s="5"/>
      <c r="DN378" s="5"/>
      <c r="DO378" s="5"/>
      <c r="DP378" s="5"/>
      <c r="DQ378" s="5"/>
      <c r="DR378" s="5"/>
      <c r="DS378" s="5"/>
      <c r="DT378" s="5"/>
      <c r="DU378" s="5"/>
      <c r="DV378" s="5"/>
      <c r="DW378" s="5"/>
      <c r="DX378" s="5"/>
      <c r="DY378" s="5"/>
      <c r="DZ378" s="5"/>
      <c r="EA378" s="5"/>
      <c r="EB378" s="5"/>
      <c r="EC378" s="5"/>
      <c r="ED378" s="5"/>
      <c r="EE378" s="5"/>
      <c r="EF378" s="5"/>
      <c r="EG378" s="5"/>
      <c r="EH378" s="5"/>
      <c r="EI378" s="5"/>
      <c r="EJ378" s="5"/>
      <c r="EK378" s="5"/>
      <c r="EL378" s="5"/>
      <c r="EM378" s="5"/>
      <c r="EN378" s="5"/>
      <c r="EO378" s="5"/>
      <c r="EP378" s="5"/>
      <c r="EQ378" s="5"/>
      <c r="ER378" s="5"/>
      <c r="ES378" s="5"/>
      <c r="ET378" s="5"/>
      <c r="EU378" s="5"/>
      <c r="EV378" s="5"/>
      <c r="EW378" s="5"/>
      <c r="EX378" s="5"/>
      <c r="EY378" s="5"/>
      <c r="EZ378" s="5"/>
      <c r="FA378" s="5"/>
      <c r="FB378" s="5"/>
      <c r="FC378" s="5"/>
      <c r="FD378" s="5"/>
      <c r="FE378" s="5"/>
      <c r="FF378" s="5"/>
      <c r="FG378" s="5"/>
      <c r="FH378" s="5"/>
      <c r="FI378" s="5"/>
      <c r="FJ378" s="5"/>
      <c r="FK378" s="5"/>
      <c r="FL378" s="5"/>
      <c r="FM378" s="5"/>
      <c r="FN378" s="5"/>
    </row>
    <row r="379" spans="21:170" x14ac:dyDescent="0.2">
      <c r="U379" s="5"/>
      <c r="V379" s="5"/>
      <c r="W379" s="5"/>
      <c r="AK379" s="5"/>
      <c r="AL379" s="5"/>
      <c r="AM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  <c r="BP379" s="5"/>
      <c r="BQ379" s="5"/>
      <c r="BR379" s="5"/>
      <c r="BS379" s="5"/>
      <c r="BT379" s="5"/>
      <c r="BU379" s="5"/>
      <c r="BV379" s="5"/>
      <c r="BW379" s="5"/>
      <c r="BX379" s="5"/>
      <c r="BY379" s="5"/>
      <c r="BZ379" s="5"/>
      <c r="CA379" s="5"/>
      <c r="CB379" s="5"/>
      <c r="CC379" s="5"/>
      <c r="CD379" s="5"/>
      <c r="CE379" s="5"/>
      <c r="CF379" s="5"/>
      <c r="CG379" s="5"/>
      <c r="CH379" s="5"/>
      <c r="CI379" s="5"/>
      <c r="CJ379" s="5"/>
      <c r="CK379" s="5"/>
      <c r="CL379" s="5"/>
      <c r="CM379" s="5"/>
      <c r="CN379" s="5"/>
      <c r="CO379" s="5"/>
      <c r="CP379" s="5"/>
      <c r="CQ379" s="5"/>
      <c r="CR379" s="5"/>
      <c r="CS379" s="5"/>
      <c r="CT379" s="5"/>
      <c r="CU379" s="5"/>
      <c r="CV379" s="5"/>
      <c r="CW379" s="5"/>
      <c r="CX379" s="5"/>
      <c r="CY379" s="5"/>
      <c r="CZ379" s="5"/>
      <c r="DA379" s="5"/>
      <c r="DB379" s="5"/>
      <c r="DC379" s="5"/>
      <c r="DD379" s="5"/>
      <c r="DE379" s="5"/>
      <c r="DF379" s="5"/>
      <c r="DG379" s="5"/>
      <c r="DH379" s="5"/>
      <c r="DI379" s="5"/>
      <c r="DJ379" s="5"/>
      <c r="DK379" s="5"/>
      <c r="DL379" s="5"/>
      <c r="DM379" s="5"/>
      <c r="DN379" s="5"/>
      <c r="DO379" s="5"/>
      <c r="DP379" s="5"/>
      <c r="DQ379" s="5"/>
      <c r="DR379" s="5"/>
      <c r="DS379" s="5"/>
      <c r="DT379" s="5"/>
      <c r="DU379" s="5"/>
      <c r="DV379" s="5"/>
      <c r="DW379" s="5"/>
      <c r="DX379" s="5"/>
      <c r="DY379" s="5"/>
      <c r="DZ379" s="5"/>
      <c r="EA379" s="5"/>
      <c r="EB379" s="5"/>
      <c r="EC379" s="5"/>
      <c r="ED379" s="5"/>
      <c r="EE379" s="5"/>
      <c r="EF379" s="5"/>
      <c r="EG379" s="5"/>
      <c r="EH379" s="5"/>
      <c r="EI379" s="5"/>
      <c r="EJ379" s="5"/>
      <c r="EK379" s="5"/>
      <c r="EL379" s="5"/>
      <c r="EM379" s="5"/>
      <c r="EN379" s="5"/>
      <c r="EO379" s="5"/>
      <c r="EP379" s="5"/>
      <c r="EQ379" s="5"/>
      <c r="ER379" s="5"/>
      <c r="ES379" s="5"/>
      <c r="ET379" s="5"/>
      <c r="EU379" s="5"/>
      <c r="EV379" s="5"/>
      <c r="EW379" s="5"/>
      <c r="EX379" s="5"/>
      <c r="EY379" s="5"/>
      <c r="EZ379" s="5"/>
      <c r="FA379" s="5"/>
      <c r="FB379" s="5"/>
      <c r="FC379" s="5"/>
      <c r="FD379" s="5"/>
      <c r="FE379" s="5"/>
      <c r="FF379" s="5"/>
      <c r="FG379" s="5"/>
      <c r="FH379" s="5"/>
      <c r="FI379" s="5"/>
      <c r="FJ379" s="5"/>
      <c r="FK379" s="5"/>
      <c r="FL379" s="5"/>
      <c r="FM379" s="5"/>
      <c r="FN379" s="5"/>
    </row>
    <row r="380" spans="21:170" x14ac:dyDescent="0.2">
      <c r="U380" s="5"/>
      <c r="V380" s="5"/>
      <c r="W380" s="5"/>
      <c r="AK380" s="5"/>
      <c r="AL380" s="5"/>
      <c r="AM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  <c r="BP380" s="5"/>
      <c r="BQ380" s="5"/>
      <c r="BR380" s="5"/>
      <c r="BS380" s="5"/>
      <c r="BT380" s="5"/>
      <c r="BU380" s="5"/>
      <c r="BV380" s="5"/>
      <c r="BW380" s="5"/>
      <c r="BX380" s="5"/>
      <c r="BY380" s="5"/>
      <c r="BZ380" s="5"/>
      <c r="CA380" s="5"/>
      <c r="CB380" s="5"/>
      <c r="CC380" s="5"/>
      <c r="CD380" s="5"/>
      <c r="CE380" s="5"/>
      <c r="CF380" s="5"/>
      <c r="CG380" s="5"/>
      <c r="CH380" s="5"/>
      <c r="CI380" s="5"/>
      <c r="CJ380" s="5"/>
      <c r="CK380" s="5"/>
      <c r="CL380" s="5"/>
      <c r="CM380" s="5"/>
      <c r="CN380" s="5"/>
      <c r="CO380" s="5"/>
      <c r="CP380" s="5"/>
      <c r="CQ380" s="5"/>
      <c r="CR380" s="5"/>
      <c r="CS380" s="5"/>
      <c r="CT380" s="5"/>
      <c r="CU380" s="5"/>
      <c r="CV380" s="5"/>
      <c r="CW380" s="5"/>
      <c r="CX380" s="5"/>
      <c r="CY380" s="5"/>
      <c r="CZ380" s="5"/>
      <c r="DA380" s="5"/>
      <c r="DB380" s="5"/>
      <c r="DC380" s="5"/>
      <c r="DD380" s="5"/>
      <c r="DE380" s="5"/>
      <c r="DF380" s="5"/>
      <c r="DG380" s="5"/>
      <c r="DH380" s="5"/>
      <c r="DI380" s="5"/>
      <c r="DJ380" s="5"/>
      <c r="DK380" s="5"/>
      <c r="DL380" s="5"/>
      <c r="DM380" s="5"/>
      <c r="DN380" s="5"/>
      <c r="DO380" s="5"/>
      <c r="DP380" s="5"/>
      <c r="DQ380" s="5"/>
      <c r="DR380" s="5"/>
      <c r="DS380" s="5"/>
      <c r="DT380" s="5"/>
      <c r="DU380" s="5"/>
      <c r="DV380" s="5"/>
      <c r="DW380" s="5"/>
      <c r="DX380" s="5"/>
      <c r="DY380" s="5"/>
      <c r="DZ380" s="5"/>
      <c r="EA380" s="5"/>
      <c r="EB380" s="5"/>
      <c r="EC380" s="5"/>
      <c r="ED380" s="5"/>
      <c r="EE380" s="5"/>
      <c r="EF380" s="5"/>
      <c r="EG380" s="5"/>
      <c r="EH380" s="5"/>
      <c r="EI380" s="5"/>
      <c r="EJ380" s="5"/>
      <c r="EK380" s="5"/>
      <c r="EL380" s="5"/>
      <c r="EM380" s="5"/>
      <c r="EN380" s="5"/>
      <c r="EO380" s="5"/>
      <c r="EP380" s="5"/>
      <c r="EQ380" s="5"/>
      <c r="ER380" s="5"/>
      <c r="ES380" s="5"/>
      <c r="ET380" s="5"/>
      <c r="EU380" s="5"/>
      <c r="EV380" s="5"/>
      <c r="EW380" s="5"/>
      <c r="EX380" s="5"/>
      <c r="EY380" s="5"/>
      <c r="EZ380" s="5"/>
      <c r="FA380" s="5"/>
      <c r="FB380" s="5"/>
      <c r="FC380" s="5"/>
      <c r="FD380" s="5"/>
      <c r="FE380" s="5"/>
      <c r="FF380" s="5"/>
      <c r="FG380" s="5"/>
      <c r="FH380" s="5"/>
      <c r="FI380" s="5"/>
      <c r="FJ380" s="5"/>
      <c r="FK380" s="5"/>
      <c r="FL380" s="5"/>
      <c r="FM380" s="5"/>
      <c r="FN380" s="5"/>
    </row>
    <row r="381" spans="21:170" x14ac:dyDescent="0.2">
      <c r="U381" s="5"/>
      <c r="V381" s="5"/>
      <c r="W381" s="5"/>
      <c r="AK381" s="5"/>
      <c r="AL381" s="5"/>
      <c r="AM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  <c r="BP381" s="5"/>
      <c r="BQ381" s="5"/>
      <c r="BR381" s="5"/>
      <c r="BS381" s="5"/>
      <c r="BT381" s="5"/>
      <c r="BU381" s="5"/>
      <c r="BV381" s="5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5"/>
      <c r="CH381" s="5"/>
      <c r="CI381" s="5"/>
      <c r="CJ381" s="5"/>
      <c r="CK381" s="5"/>
      <c r="CL381" s="5"/>
      <c r="CM381" s="5"/>
      <c r="CN381" s="5"/>
      <c r="CO381" s="5"/>
      <c r="CP381" s="5"/>
      <c r="CQ381" s="5"/>
      <c r="CR381" s="5"/>
      <c r="CS381" s="5"/>
      <c r="CT381" s="5"/>
      <c r="CU381" s="5"/>
      <c r="CV381" s="5"/>
      <c r="CW381" s="5"/>
      <c r="CX381" s="5"/>
      <c r="CY381" s="5"/>
      <c r="CZ381" s="5"/>
      <c r="DA381" s="5"/>
      <c r="DB381" s="5"/>
      <c r="DC381" s="5"/>
      <c r="DD381" s="5"/>
      <c r="DE381" s="5"/>
      <c r="DF381" s="5"/>
      <c r="DG381" s="5"/>
      <c r="DH381" s="5"/>
      <c r="DI381" s="5"/>
      <c r="DJ381" s="5"/>
      <c r="DK381" s="5"/>
      <c r="DL381" s="5"/>
      <c r="DM381" s="5"/>
      <c r="DN381" s="5"/>
      <c r="DO381" s="5"/>
      <c r="DP381" s="5"/>
      <c r="DQ381" s="5"/>
      <c r="DR381" s="5"/>
      <c r="DS381" s="5"/>
      <c r="DT381" s="5"/>
      <c r="DU381" s="5"/>
      <c r="DV381" s="5"/>
      <c r="DW381" s="5"/>
      <c r="DX381" s="5"/>
      <c r="DY381" s="5"/>
      <c r="DZ381" s="5"/>
      <c r="EA381" s="5"/>
      <c r="EB381" s="5"/>
      <c r="EC381" s="5"/>
      <c r="ED381" s="5"/>
      <c r="EE381" s="5"/>
      <c r="EF381" s="5"/>
      <c r="EG381" s="5"/>
      <c r="EH381" s="5"/>
      <c r="EI381" s="5"/>
      <c r="EJ381" s="5"/>
      <c r="EK381" s="5"/>
      <c r="EL381" s="5"/>
      <c r="EM381" s="5"/>
      <c r="EN381" s="5"/>
      <c r="EO381" s="5"/>
      <c r="EP381" s="5"/>
      <c r="EQ381" s="5"/>
      <c r="ER381" s="5"/>
      <c r="ES381" s="5"/>
      <c r="ET381" s="5"/>
      <c r="EU381" s="5"/>
      <c r="EV381" s="5"/>
      <c r="EW381" s="5"/>
      <c r="EX381" s="5"/>
      <c r="EY381" s="5"/>
      <c r="EZ381" s="5"/>
      <c r="FA381" s="5"/>
      <c r="FB381" s="5"/>
      <c r="FC381" s="5"/>
      <c r="FD381" s="5"/>
      <c r="FE381" s="5"/>
      <c r="FF381" s="5"/>
      <c r="FG381" s="5"/>
      <c r="FH381" s="5"/>
      <c r="FI381" s="5"/>
      <c r="FJ381" s="5"/>
      <c r="FK381" s="5"/>
      <c r="FL381" s="5"/>
      <c r="FM381" s="5"/>
      <c r="FN381" s="5"/>
    </row>
    <row r="382" spans="21:170" x14ac:dyDescent="0.2">
      <c r="U382" s="5"/>
      <c r="V382" s="5"/>
      <c r="W382" s="5"/>
      <c r="AK382" s="5"/>
      <c r="AL382" s="5"/>
      <c r="AM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  <c r="BP382" s="5"/>
      <c r="BQ382" s="5"/>
      <c r="BR382" s="5"/>
      <c r="BS382" s="5"/>
      <c r="BT382" s="5"/>
      <c r="BU382" s="5"/>
      <c r="BV382" s="5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5"/>
      <c r="CH382" s="5"/>
      <c r="CI382" s="5"/>
      <c r="CJ382" s="5"/>
      <c r="CK382" s="5"/>
      <c r="CL382" s="5"/>
      <c r="CM382" s="5"/>
      <c r="CN382" s="5"/>
      <c r="CO382" s="5"/>
      <c r="CP382" s="5"/>
      <c r="CQ382" s="5"/>
      <c r="CR382" s="5"/>
      <c r="CS382" s="5"/>
      <c r="CT382" s="5"/>
      <c r="CU382" s="5"/>
      <c r="CV382" s="5"/>
      <c r="CW382" s="5"/>
      <c r="CX382" s="5"/>
      <c r="CY382" s="5"/>
      <c r="CZ382" s="5"/>
      <c r="DA382" s="5"/>
      <c r="DB382" s="5"/>
      <c r="DC382" s="5"/>
      <c r="DD382" s="5"/>
      <c r="DE382" s="5"/>
      <c r="DF382" s="5"/>
      <c r="DG382" s="5"/>
      <c r="DH382" s="5"/>
      <c r="DI382" s="5"/>
      <c r="DJ382" s="5"/>
      <c r="DK382" s="5"/>
      <c r="DL382" s="5"/>
      <c r="DM382" s="5"/>
      <c r="DN382" s="5"/>
      <c r="DO382" s="5"/>
      <c r="DP382" s="5"/>
      <c r="DQ382" s="5"/>
      <c r="DR382" s="5"/>
      <c r="DS382" s="5"/>
      <c r="DT382" s="5"/>
      <c r="DU382" s="5"/>
      <c r="DV382" s="5"/>
      <c r="DW382" s="5"/>
      <c r="DX382" s="5"/>
      <c r="DY382" s="5"/>
      <c r="DZ382" s="5"/>
      <c r="EA382" s="5"/>
      <c r="EB382" s="5"/>
      <c r="EC382" s="5"/>
      <c r="ED382" s="5"/>
      <c r="EE382" s="5"/>
      <c r="EF382" s="5"/>
      <c r="EG382" s="5"/>
      <c r="EH382" s="5"/>
      <c r="EI382" s="5"/>
      <c r="EJ382" s="5"/>
      <c r="EK382" s="5"/>
      <c r="EL382" s="5"/>
      <c r="EM382" s="5"/>
      <c r="EN382" s="5"/>
      <c r="EO382" s="5"/>
      <c r="EP382" s="5"/>
      <c r="EQ382" s="5"/>
      <c r="ER382" s="5"/>
      <c r="ES382" s="5"/>
      <c r="ET382" s="5"/>
      <c r="EU382" s="5"/>
      <c r="EV382" s="5"/>
      <c r="EW382" s="5"/>
      <c r="EX382" s="5"/>
      <c r="EY382" s="5"/>
      <c r="EZ382" s="5"/>
      <c r="FA382" s="5"/>
      <c r="FB382" s="5"/>
      <c r="FC382" s="5"/>
      <c r="FD382" s="5"/>
      <c r="FE382" s="5"/>
      <c r="FF382" s="5"/>
      <c r="FG382" s="5"/>
      <c r="FH382" s="5"/>
      <c r="FI382" s="5"/>
      <c r="FJ382" s="5"/>
      <c r="FK382" s="5"/>
      <c r="FL382" s="5"/>
      <c r="FM382" s="5"/>
      <c r="FN382" s="5"/>
    </row>
    <row r="383" spans="21:170" x14ac:dyDescent="0.2">
      <c r="U383" s="5"/>
      <c r="V383" s="5"/>
      <c r="W383" s="5"/>
      <c r="AK383" s="5"/>
      <c r="AL383" s="5"/>
      <c r="AM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  <c r="BP383" s="5"/>
      <c r="BQ383" s="5"/>
      <c r="BR383" s="5"/>
      <c r="BS383" s="5"/>
      <c r="BT383" s="5"/>
      <c r="BU383" s="5"/>
      <c r="BV383" s="5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5"/>
      <c r="CH383" s="5"/>
      <c r="CI383" s="5"/>
      <c r="CJ383" s="5"/>
      <c r="CK383" s="5"/>
      <c r="CL383" s="5"/>
      <c r="CM383" s="5"/>
      <c r="CN383" s="5"/>
      <c r="CO383" s="5"/>
      <c r="CP383" s="5"/>
      <c r="CQ383" s="5"/>
      <c r="CR383" s="5"/>
      <c r="CS383" s="5"/>
      <c r="CT383" s="5"/>
      <c r="CU383" s="5"/>
      <c r="CV383" s="5"/>
      <c r="CW383" s="5"/>
      <c r="CX383" s="5"/>
      <c r="CY383" s="5"/>
      <c r="CZ383" s="5"/>
      <c r="DA383" s="5"/>
      <c r="DB383" s="5"/>
      <c r="DC383" s="5"/>
      <c r="DD383" s="5"/>
      <c r="DE383" s="5"/>
      <c r="DF383" s="5"/>
      <c r="DG383" s="5"/>
      <c r="DH383" s="5"/>
      <c r="DI383" s="5"/>
      <c r="DJ383" s="5"/>
      <c r="DK383" s="5"/>
      <c r="DL383" s="5"/>
      <c r="DM383" s="5"/>
      <c r="DN383" s="5"/>
      <c r="DO383" s="5"/>
      <c r="DP383" s="5"/>
      <c r="DQ383" s="5"/>
      <c r="DR383" s="5"/>
      <c r="DS383" s="5"/>
      <c r="DT383" s="5"/>
      <c r="DU383" s="5"/>
      <c r="DV383" s="5"/>
      <c r="DW383" s="5"/>
      <c r="DX383" s="5"/>
      <c r="DY383" s="5"/>
      <c r="DZ383" s="5"/>
      <c r="EA383" s="5"/>
      <c r="EB383" s="5"/>
      <c r="EC383" s="5"/>
      <c r="ED383" s="5"/>
      <c r="EE383" s="5"/>
      <c r="EF383" s="5"/>
      <c r="EG383" s="5"/>
      <c r="EH383" s="5"/>
      <c r="EI383" s="5"/>
      <c r="EJ383" s="5"/>
      <c r="EK383" s="5"/>
      <c r="EL383" s="5"/>
      <c r="EM383" s="5"/>
      <c r="EN383" s="5"/>
      <c r="EO383" s="5"/>
      <c r="EP383" s="5"/>
      <c r="EQ383" s="5"/>
      <c r="ER383" s="5"/>
      <c r="ES383" s="5"/>
      <c r="ET383" s="5"/>
      <c r="EU383" s="5"/>
      <c r="EV383" s="5"/>
      <c r="EW383" s="5"/>
      <c r="EX383" s="5"/>
      <c r="EY383" s="5"/>
      <c r="EZ383" s="5"/>
      <c r="FA383" s="5"/>
      <c r="FB383" s="5"/>
      <c r="FC383" s="5"/>
      <c r="FD383" s="5"/>
      <c r="FE383" s="5"/>
      <c r="FF383" s="5"/>
      <c r="FG383" s="5"/>
      <c r="FH383" s="5"/>
      <c r="FI383" s="5"/>
      <c r="FJ383" s="5"/>
      <c r="FK383" s="5"/>
      <c r="FL383" s="5"/>
      <c r="FM383" s="5"/>
      <c r="FN383" s="5"/>
    </row>
    <row r="384" spans="21:170" x14ac:dyDescent="0.2">
      <c r="U384" s="5"/>
      <c r="V384" s="5"/>
      <c r="W384" s="5"/>
      <c r="AK384" s="5"/>
      <c r="AL384" s="5"/>
      <c r="AM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  <c r="BO384" s="5"/>
      <c r="BP384" s="5"/>
      <c r="BQ384" s="5"/>
      <c r="BR384" s="5"/>
      <c r="BS384" s="5"/>
      <c r="BT384" s="5"/>
      <c r="BU384" s="5"/>
      <c r="BV384" s="5"/>
      <c r="BW384" s="5"/>
      <c r="BX384" s="5"/>
      <c r="BY384" s="5"/>
      <c r="BZ384" s="5"/>
      <c r="CA384" s="5"/>
      <c r="CB384" s="5"/>
      <c r="CC384" s="5"/>
      <c r="CD384" s="5"/>
      <c r="CE384" s="5"/>
      <c r="CF384" s="5"/>
      <c r="CG384" s="5"/>
      <c r="CH384" s="5"/>
      <c r="CI384" s="5"/>
      <c r="CJ384" s="5"/>
      <c r="CK384" s="5"/>
      <c r="CL384" s="5"/>
      <c r="CM384" s="5"/>
      <c r="CN384" s="5"/>
      <c r="CO384" s="5"/>
      <c r="CP384" s="5"/>
      <c r="CQ384" s="5"/>
      <c r="CR384" s="5"/>
      <c r="CS384" s="5"/>
      <c r="CT384" s="5"/>
      <c r="CU384" s="5"/>
      <c r="CV384" s="5"/>
      <c r="CW384" s="5"/>
      <c r="CX384" s="5"/>
      <c r="CY384" s="5"/>
      <c r="CZ384" s="5"/>
      <c r="DA384" s="5"/>
      <c r="DB384" s="5"/>
      <c r="DC384" s="5"/>
      <c r="DD384" s="5"/>
      <c r="DE384" s="5"/>
      <c r="DF384" s="5"/>
      <c r="DG384" s="5"/>
      <c r="DH384" s="5"/>
      <c r="DI384" s="5"/>
      <c r="DJ384" s="5"/>
      <c r="DK384" s="5"/>
      <c r="DL384" s="5"/>
      <c r="DM384" s="5"/>
      <c r="DN384" s="5"/>
      <c r="DO384" s="5"/>
      <c r="DP384" s="5"/>
      <c r="DQ384" s="5"/>
      <c r="DR384" s="5"/>
      <c r="DS384" s="5"/>
      <c r="DT384" s="5"/>
      <c r="DU384" s="5"/>
      <c r="DV384" s="5"/>
      <c r="DW384" s="5"/>
      <c r="DX384" s="5"/>
      <c r="DY384" s="5"/>
      <c r="DZ384" s="5"/>
      <c r="EA384" s="5"/>
      <c r="EB384" s="5"/>
      <c r="EC384" s="5"/>
      <c r="ED384" s="5"/>
      <c r="EE384" s="5"/>
      <c r="EF384" s="5"/>
      <c r="EG384" s="5"/>
      <c r="EH384" s="5"/>
      <c r="EI384" s="5"/>
      <c r="EJ384" s="5"/>
      <c r="EK384" s="5"/>
      <c r="EL384" s="5"/>
      <c r="EM384" s="5"/>
      <c r="EN384" s="5"/>
      <c r="EO384" s="5"/>
      <c r="EP384" s="5"/>
      <c r="EQ384" s="5"/>
      <c r="ER384" s="5"/>
      <c r="ES384" s="5"/>
      <c r="ET384" s="5"/>
      <c r="EU384" s="5"/>
      <c r="EV384" s="5"/>
      <c r="EW384" s="5"/>
      <c r="EX384" s="5"/>
      <c r="EY384" s="5"/>
      <c r="EZ384" s="5"/>
      <c r="FA384" s="5"/>
      <c r="FB384" s="5"/>
      <c r="FC384" s="5"/>
      <c r="FD384" s="5"/>
      <c r="FE384" s="5"/>
      <c r="FF384" s="5"/>
      <c r="FG384" s="5"/>
      <c r="FH384" s="5"/>
      <c r="FI384" s="5"/>
      <c r="FJ384" s="5"/>
      <c r="FK384" s="5"/>
      <c r="FL384" s="5"/>
      <c r="FM384" s="5"/>
      <c r="FN384" s="5"/>
    </row>
    <row r="385" spans="21:170" x14ac:dyDescent="0.2">
      <c r="U385" s="5"/>
      <c r="V385" s="5"/>
      <c r="W385" s="5"/>
      <c r="AK385" s="5"/>
      <c r="AL385" s="5"/>
      <c r="AM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  <c r="BP385" s="5"/>
      <c r="BQ385" s="5"/>
      <c r="BR385" s="5"/>
      <c r="BS385" s="5"/>
      <c r="BT385" s="5"/>
      <c r="BU385" s="5"/>
      <c r="BV385" s="5"/>
      <c r="BW385" s="5"/>
      <c r="BX385" s="5"/>
      <c r="BY385" s="5"/>
      <c r="BZ385" s="5"/>
      <c r="CA385" s="5"/>
      <c r="CB385" s="5"/>
      <c r="CC385" s="5"/>
      <c r="CD385" s="5"/>
      <c r="CE385" s="5"/>
      <c r="CF385" s="5"/>
      <c r="CG385" s="5"/>
      <c r="CH385" s="5"/>
      <c r="CI385" s="5"/>
      <c r="CJ385" s="5"/>
      <c r="CK385" s="5"/>
      <c r="CL385" s="5"/>
      <c r="CM385" s="5"/>
      <c r="CN385" s="5"/>
      <c r="CO385" s="5"/>
      <c r="CP385" s="5"/>
      <c r="CQ385" s="5"/>
      <c r="CR385" s="5"/>
      <c r="CS385" s="5"/>
      <c r="CT385" s="5"/>
      <c r="CU385" s="5"/>
      <c r="CV385" s="5"/>
      <c r="CW385" s="5"/>
      <c r="CX385" s="5"/>
      <c r="CY385" s="5"/>
      <c r="CZ385" s="5"/>
      <c r="DA385" s="5"/>
      <c r="DB385" s="5"/>
      <c r="DC385" s="5"/>
      <c r="DD385" s="5"/>
      <c r="DE385" s="5"/>
      <c r="DF385" s="5"/>
      <c r="DG385" s="5"/>
      <c r="DH385" s="5"/>
      <c r="DI385" s="5"/>
      <c r="DJ385" s="5"/>
      <c r="DK385" s="5"/>
      <c r="DL385" s="5"/>
      <c r="DM385" s="5"/>
      <c r="DN385" s="5"/>
      <c r="DO385" s="5"/>
      <c r="DP385" s="5"/>
      <c r="DQ385" s="5"/>
      <c r="DR385" s="5"/>
      <c r="DS385" s="5"/>
      <c r="DT385" s="5"/>
      <c r="DU385" s="5"/>
      <c r="DV385" s="5"/>
      <c r="DW385" s="5"/>
      <c r="DX385" s="5"/>
      <c r="DY385" s="5"/>
      <c r="DZ385" s="5"/>
      <c r="EA385" s="5"/>
      <c r="EB385" s="5"/>
      <c r="EC385" s="5"/>
      <c r="ED385" s="5"/>
      <c r="EE385" s="5"/>
      <c r="EF385" s="5"/>
      <c r="EG385" s="5"/>
      <c r="EH385" s="5"/>
      <c r="EI385" s="5"/>
      <c r="EJ385" s="5"/>
      <c r="EK385" s="5"/>
      <c r="EL385" s="5"/>
      <c r="EM385" s="5"/>
      <c r="EN385" s="5"/>
      <c r="EO385" s="5"/>
      <c r="EP385" s="5"/>
      <c r="EQ385" s="5"/>
      <c r="ER385" s="5"/>
      <c r="ES385" s="5"/>
      <c r="ET385" s="5"/>
      <c r="EU385" s="5"/>
      <c r="EV385" s="5"/>
      <c r="EW385" s="5"/>
      <c r="EX385" s="5"/>
      <c r="EY385" s="5"/>
      <c r="EZ385" s="5"/>
      <c r="FA385" s="5"/>
      <c r="FB385" s="5"/>
      <c r="FC385" s="5"/>
      <c r="FD385" s="5"/>
      <c r="FE385" s="5"/>
      <c r="FF385" s="5"/>
      <c r="FG385" s="5"/>
      <c r="FH385" s="5"/>
      <c r="FI385" s="5"/>
      <c r="FJ385" s="5"/>
      <c r="FK385" s="5"/>
      <c r="FL385" s="5"/>
      <c r="FM385" s="5"/>
      <c r="FN385" s="5"/>
    </row>
    <row r="386" spans="21:170" x14ac:dyDescent="0.2">
      <c r="U386" s="5"/>
      <c r="V386" s="5"/>
      <c r="W386" s="5"/>
      <c r="AK386" s="5"/>
      <c r="AL386" s="5"/>
      <c r="AM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5"/>
      <c r="BP386" s="5"/>
      <c r="BQ386" s="5"/>
      <c r="BR386" s="5"/>
      <c r="BS386" s="5"/>
      <c r="BT386" s="5"/>
      <c r="BU386" s="5"/>
      <c r="BV386" s="5"/>
      <c r="BW386" s="5"/>
      <c r="BX386" s="5"/>
      <c r="BY386" s="5"/>
      <c r="BZ386" s="5"/>
      <c r="CA386" s="5"/>
      <c r="CB386" s="5"/>
      <c r="CC386" s="5"/>
      <c r="CD386" s="5"/>
      <c r="CE386" s="5"/>
      <c r="CF386" s="5"/>
      <c r="CG386" s="5"/>
      <c r="CH386" s="5"/>
      <c r="CI386" s="5"/>
      <c r="CJ386" s="5"/>
      <c r="CK386" s="5"/>
      <c r="CL386" s="5"/>
      <c r="CM386" s="5"/>
      <c r="CN386" s="5"/>
      <c r="CO386" s="5"/>
      <c r="CP386" s="5"/>
      <c r="CQ386" s="5"/>
      <c r="CR386" s="5"/>
      <c r="CS386" s="5"/>
      <c r="CT386" s="5"/>
      <c r="CU386" s="5"/>
      <c r="CV386" s="5"/>
      <c r="CW386" s="5"/>
      <c r="CX386" s="5"/>
      <c r="CY386" s="5"/>
      <c r="CZ386" s="5"/>
      <c r="DA386" s="5"/>
      <c r="DB386" s="5"/>
      <c r="DC386" s="5"/>
      <c r="DD386" s="5"/>
      <c r="DE386" s="5"/>
      <c r="DF386" s="5"/>
      <c r="DG386" s="5"/>
      <c r="DH386" s="5"/>
      <c r="DI386" s="5"/>
      <c r="DJ386" s="5"/>
      <c r="DK386" s="5"/>
      <c r="DL386" s="5"/>
      <c r="DM386" s="5"/>
      <c r="DN386" s="5"/>
      <c r="DO386" s="5"/>
      <c r="DP386" s="5"/>
      <c r="DQ386" s="5"/>
      <c r="DR386" s="5"/>
      <c r="DS386" s="5"/>
      <c r="DT386" s="5"/>
      <c r="DU386" s="5"/>
      <c r="DV386" s="5"/>
      <c r="DW386" s="5"/>
      <c r="DX386" s="5"/>
      <c r="DY386" s="5"/>
      <c r="DZ386" s="5"/>
      <c r="EA386" s="5"/>
      <c r="EB386" s="5"/>
      <c r="EC386" s="5"/>
      <c r="ED386" s="5"/>
      <c r="EE386" s="5"/>
      <c r="EF386" s="5"/>
      <c r="EG386" s="5"/>
      <c r="EH386" s="5"/>
      <c r="EI386" s="5"/>
      <c r="EJ386" s="5"/>
      <c r="EK386" s="5"/>
      <c r="EL386" s="5"/>
      <c r="EM386" s="5"/>
      <c r="EN386" s="5"/>
      <c r="EO386" s="5"/>
      <c r="EP386" s="5"/>
      <c r="EQ386" s="5"/>
      <c r="ER386" s="5"/>
      <c r="ES386" s="5"/>
      <c r="ET386" s="5"/>
      <c r="EU386" s="5"/>
      <c r="EV386" s="5"/>
      <c r="EW386" s="5"/>
      <c r="EX386" s="5"/>
      <c r="EY386" s="5"/>
      <c r="EZ386" s="5"/>
      <c r="FA386" s="5"/>
      <c r="FB386" s="5"/>
      <c r="FC386" s="5"/>
      <c r="FD386" s="5"/>
      <c r="FE386" s="5"/>
      <c r="FF386" s="5"/>
      <c r="FG386" s="5"/>
      <c r="FH386" s="5"/>
      <c r="FI386" s="5"/>
      <c r="FJ386" s="5"/>
      <c r="FK386" s="5"/>
      <c r="FL386" s="5"/>
      <c r="FM386" s="5"/>
      <c r="FN386" s="5"/>
    </row>
    <row r="387" spans="21:170" x14ac:dyDescent="0.2">
      <c r="U387" s="5"/>
      <c r="V387" s="5"/>
      <c r="W387" s="5"/>
      <c r="AK387" s="5"/>
      <c r="AL387" s="5"/>
      <c r="AM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  <c r="BP387" s="5"/>
      <c r="BQ387" s="5"/>
      <c r="BR387" s="5"/>
      <c r="BS387" s="5"/>
      <c r="BT387" s="5"/>
      <c r="BU387" s="5"/>
      <c r="BV387" s="5"/>
      <c r="BW387" s="5"/>
      <c r="BX387" s="5"/>
      <c r="BY387" s="5"/>
      <c r="BZ387" s="5"/>
      <c r="CA387" s="5"/>
      <c r="CB387" s="5"/>
      <c r="CC387" s="5"/>
      <c r="CD387" s="5"/>
      <c r="CE387" s="5"/>
      <c r="CF387" s="5"/>
      <c r="CG387" s="5"/>
      <c r="CH387" s="5"/>
      <c r="CI387" s="5"/>
      <c r="CJ387" s="5"/>
      <c r="CK387" s="5"/>
      <c r="CL387" s="5"/>
      <c r="CM387" s="5"/>
      <c r="CN387" s="5"/>
      <c r="CO387" s="5"/>
      <c r="CP387" s="5"/>
      <c r="CQ387" s="5"/>
      <c r="CR387" s="5"/>
      <c r="CS387" s="5"/>
      <c r="CT387" s="5"/>
      <c r="CU387" s="5"/>
      <c r="CV387" s="5"/>
      <c r="CW387" s="5"/>
      <c r="CX387" s="5"/>
      <c r="CY387" s="5"/>
      <c r="CZ387" s="5"/>
      <c r="DA387" s="5"/>
      <c r="DB387" s="5"/>
      <c r="DC387" s="5"/>
      <c r="DD387" s="5"/>
      <c r="DE387" s="5"/>
      <c r="DF387" s="5"/>
      <c r="DG387" s="5"/>
      <c r="DH387" s="5"/>
      <c r="DI387" s="5"/>
      <c r="DJ387" s="5"/>
      <c r="DK387" s="5"/>
      <c r="DL387" s="5"/>
      <c r="DM387" s="5"/>
      <c r="DN387" s="5"/>
      <c r="DO387" s="5"/>
      <c r="DP387" s="5"/>
      <c r="DQ387" s="5"/>
      <c r="DR387" s="5"/>
      <c r="DS387" s="5"/>
      <c r="DT387" s="5"/>
      <c r="DU387" s="5"/>
      <c r="DV387" s="5"/>
      <c r="DW387" s="5"/>
      <c r="DX387" s="5"/>
      <c r="DY387" s="5"/>
      <c r="DZ387" s="5"/>
      <c r="EA387" s="5"/>
      <c r="EB387" s="5"/>
      <c r="EC387" s="5"/>
      <c r="ED387" s="5"/>
      <c r="EE387" s="5"/>
      <c r="EF387" s="5"/>
      <c r="EG387" s="5"/>
      <c r="EH387" s="5"/>
      <c r="EI387" s="5"/>
      <c r="EJ387" s="5"/>
      <c r="EK387" s="5"/>
      <c r="EL387" s="5"/>
      <c r="EM387" s="5"/>
      <c r="EN387" s="5"/>
      <c r="EO387" s="5"/>
      <c r="EP387" s="5"/>
      <c r="EQ387" s="5"/>
      <c r="ER387" s="5"/>
      <c r="ES387" s="5"/>
      <c r="ET387" s="5"/>
      <c r="EU387" s="5"/>
      <c r="EV387" s="5"/>
      <c r="EW387" s="5"/>
      <c r="EX387" s="5"/>
      <c r="EY387" s="5"/>
      <c r="EZ387" s="5"/>
      <c r="FA387" s="5"/>
      <c r="FB387" s="5"/>
      <c r="FC387" s="5"/>
      <c r="FD387" s="5"/>
      <c r="FE387" s="5"/>
      <c r="FF387" s="5"/>
      <c r="FG387" s="5"/>
      <c r="FH387" s="5"/>
      <c r="FI387" s="5"/>
      <c r="FJ387" s="5"/>
      <c r="FK387" s="5"/>
      <c r="FL387" s="5"/>
      <c r="FM387" s="5"/>
      <c r="FN387" s="5"/>
    </row>
    <row r="388" spans="21:170" x14ac:dyDescent="0.2">
      <c r="U388" s="5"/>
      <c r="V388" s="5"/>
      <c r="W388" s="5"/>
      <c r="AK388" s="5"/>
      <c r="AL388" s="5"/>
      <c r="AM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  <c r="BP388" s="5"/>
      <c r="BQ388" s="5"/>
      <c r="BR388" s="5"/>
      <c r="BS388" s="5"/>
      <c r="BT388" s="5"/>
      <c r="BU388" s="5"/>
      <c r="BV388" s="5"/>
      <c r="BW388" s="5"/>
      <c r="BX388" s="5"/>
      <c r="BY388" s="5"/>
      <c r="BZ388" s="5"/>
      <c r="CA388" s="5"/>
      <c r="CB388" s="5"/>
      <c r="CC388" s="5"/>
      <c r="CD388" s="5"/>
      <c r="CE388" s="5"/>
      <c r="CF388" s="5"/>
      <c r="CG388" s="5"/>
      <c r="CH388" s="5"/>
      <c r="CI388" s="5"/>
      <c r="CJ388" s="5"/>
      <c r="CK388" s="5"/>
      <c r="CL388" s="5"/>
      <c r="CM388" s="5"/>
      <c r="CN388" s="5"/>
      <c r="CO388" s="5"/>
      <c r="CP388" s="5"/>
      <c r="CQ388" s="5"/>
      <c r="CR388" s="5"/>
      <c r="CS388" s="5"/>
      <c r="CT388" s="5"/>
      <c r="CU388" s="5"/>
      <c r="CV388" s="5"/>
      <c r="CW388" s="5"/>
      <c r="CX388" s="5"/>
      <c r="CY388" s="5"/>
      <c r="CZ388" s="5"/>
      <c r="DA388" s="5"/>
      <c r="DB388" s="5"/>
      <c r="DC388" s="5"/>
      <c r="DD388" s="5"/>
      <c r="DE388" s="5"/>
      <c r="DF388" s="5"/>
      <c r="DG388" s="5"/>
      <c r="DH388" s="5"/>
      <c r="DI388" s="5"/>
      <c r="DJ388" s="5"/>
      <c r="DK388" s="5"/>
      <c r="DL388" s="5"/>
      <c r="DM388" s="5"/>
      <c r="DN388" s="5"/>
      <c r="DO388" s="5"/>
      <c r="DP388" s="5"/>
      <c r="DQ388" s="5"/>
      <c r="DR388" s="5"/>
      <c r="DS388" s="5"/>
      <c r="DT388" s="5"/>
      <c r="DU388" s="5"/>
      <c r="DV388" s="5"/>
      <c r="DW388" s="5"/>
      <c r="DX388" s="5"/>
      <c r="DY388" s="5"/>
      <c r="DZ388" s="5"/>
      <c r="EA388" s="5"/>
      <c r="EB388" s="5"/>
      <c r="EC388" s="5"/>
      <c r="ED388" s="5"/>
      <c r="EE388" s="5"/>
      <c r="EF388" s="5"/>
      <c r="EG388" s="5"/>
      <c r="EH388" s="5"/>
      <c r="EI388" s="5"/>
      <c r="EJ388" s="5"/>
      <c r="EK388" s="5"/>
      <c r="EL388" s="5"/>
      <c r="EM388" s="5"/>
      <c r="EN388" s="5"/>
      <c r="EO388" s="5"/>
      <c r="EP388" s="5"/>
      <c r="EQ388" s="5"/>
      <c r="ER388" s="5"/>
      <c r="ES388" s="5"/>
      <c r="ET388" s="5"/>
      <c r="EU388" s="5"/>
      <c r="EV388" s="5"/>
      <c r="EW388" s="5"/>
      <c r="EX388" s="5"/>
      <c r="EY388" s="5"/>
      <c r="EZ388" s="5"/>
      <c r="FA388" s="5"/>
      <c r="FB388" s="5"/>
      <c r="FC388" s="5"/>
      <c r="FD388" s="5"/>
      <c r="FE388" s="5"/>
      <c r="FF388" s="5"/>
      <c r="FG388" s="5"/>
      <c r="FH388" s="5"/>
      <c r="FI388" s="5"/>
      <c r="FJ388" s="5"/>
      <c r="FK388" s="5"/>
      <c r="FL388" s="5"/>
      <c r="FM388" s="5"/>
      <c r="FN388" s="5"/>
    </row>
    <row r="389" spans="21:170" x14ac:dyDescent="0.2">
      <c r="U389" s="5"/>
      <c r="V389" s="5"/>
      <c r="W389" s="5"/>
      <c r="AK389" s="5"/>
      <c r="AL389" s="5"/>
      <c r="AM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  <c r="CM389" s="5"/>
      <c r="CN389" s="5"/>
      <c r="CO389" s="5"/>
      <c r="CP389" s="5"/>
      <c r="CQ389" s="5"/>
      <c r="CR389" s="5"/>
      <c r="CS389" s="5"/>
      <c r="CT389" s="5"/>
      <c r="CU389" s="5"/>
      <c r="CV389" s="5"/>
      <c r="CW389" s="5"/>
      <c r="CX389" s="5"/>
      <c r="CY389" s="5"/>
      <c r="CZ389" s="5"/>
      <c r="DA389" s="5"/>
      <c r="DB389" s="5"/>
      <c r="DC389" s="5"/>
      <c r="DD389" s="5"/>
      <c r="DE389" s="5"/>
      <c r="DF389" s="5"/>
      <c r="DG389" s="5"/>
      <c r="DH389" s="5"/>
      <c r="DI389" s="5"/>
      <c r="DJ389" s="5"/>
      <c r="DK389" s="5"/>
      <c r="DL389" s="5"/>
      <c r="DM389" s="5"/>
      <c r="DN389" s="5"/>
      <c r="DO389" s="5"/>
      <c r="DP389" s="5"/>
      <c r="DQ389" s="5"/>
      <c r="DR389" s="5"/>
      <c r="DS389" s="5"/>
      <c r="DT389" s="5"/>
      <c r="DU389" s="5"/>
      <c r="DV389" s="5"/>
      <c r="DW389" s="5"/>
      <c r="DX389" s="5"/>
      <c r="DY389" s="5"/>
      <c r="DZ389" s="5"/>
      <c r="EA389" s="5"/>
      <c r="EB389" s="5"/>
      <c r="EC389" s="5"/>
      <c r="ED389" s="5"/>
      <c r="EE389" s="5"/>
      <c r="EF389" s="5"/>
      <c r="EG389" s="5"/>
      <c r="EH389" s="5"/>
      <c r="EI389" s="5"/>
      <c r="EJ389" s="5"/>
      <c r="EK389" s="5"/>
      <c r="EL389" s="5"/>
      <c r="EM389" s="5"/>
      <c r="EN389" s="5"/>
      <c r="EO389" s="5"/>
      <c r="EP389" s="5"/>
      <c r="EQ389" s="5"/>
      <c r="ER389" s="5"/>
      <c r="ES389" s="5"/>
      <c r="ET389" s="5"/>
      <c r="EU389" s="5"/>
      <c r="EV389" s="5"/>
      <c r="EW389" s="5"/>
      <c r="EX389" s="5"/>
      <c r="EY389" s="5"/>
      <c r="EZ389" s="5"/>
      <c r="FA389" s="5"/>
      <c r="FB389" s="5"/>
      <c r="FC389" s="5"/>
      <c r="FD389" s="5"/>
      <c r="FE389" s="5"/>
      <c r="FF389" s="5"/>
      <c r="FG389" s="5"/>
      <c r="FH389" s="5"/>
      <c r="FI389" s="5"/>
      <c r="FJ389" s="5"/>
      <c r="FK389" s="5"/>
      <c r="FL389" s="5"/>
      <c r="FM389" s="5"/>
      <c r="FN389" s="5"/>
    </row>
    <row r="390" spans="21:170" x14ac:dyDescent="0.2">
      <c r="U390" s="5"/>
      <c r="V390" s="5"/>
      <c r="W390" s="5"/>
      <c r="AK390" s="5"/>
      <c r="AL390" s="5"/>
      <c r="AM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5"/>
      <c r="BP390" s="5"/>
      <c r="BQ390" s="5"/>
      <c r="BR390" s="5"/>
      <c r="BS390" s="5"/>
      <c r="BT390" s="5"/>
      <c r="BU390" s="5"/>
      <c r="BV390" s="5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5"/>
      <c r="CH390" s="5"/>
      <c r="CI390" s="5"/>
      <c r="CJ390" s="5"/>
      <c r="CK390" s="5"/>
      <c r="CL390" s="5"/>
      <c r="CM390" s="5"/>
      <c r="CN390" s="5"/>
      <c r="CO390" s="5"/>
      <c r="CP390" s="5"/>
      <c r="CQ390" s="5"/>
      <c r="CR390" s="5"/>
      <c r="CS390" s="5"/>
      <c r="CT390" s="5"/>
      <c r="CU390" s="5"/>
      <c r="CV390" s="5"/>
      <c r="CW390" s="5"/>
      <c r="CX390" s="5"/>
      <c r="CY390" s="5"/>
      <c r="CZ390" s="5"/>
      <c r="DA390" s="5"/>
      <c r="DB390" s="5"/>
      <c r="DC390" s="5"/>
      <c r="DD390" s="5"/>
      <c r="DE390" s="5"/>
      <c r="DF390" s="5"/>
      <c r="DG390" s="5"/>
      <c r="DH390" s="5"/>
      <c r="DI390" s="5"/>
      <c r="DJ390" s="5"/>
      <c r="DK390" s="5"/>
      <c r="DL390" s="5"/>
      <c r="DM390" s="5"/>
      <c r="DN390" s="5"/>
      <c r="DO390" s="5"/>
      <c r="DP390" s="5"/>
      <c r="DQ390" s="5"/>
      <c r="DR390" s="5"/>
      <c r="DS390" s="5"/>
      <c r="DT390" s="5"/>
      <c r="DU390" s="5"/>
      <c r="DV390" s="5"/>
      <c r="DW390" s="5"/>
      <c r="DX390" s="5"/>
      <c r="DY390" s="5"/>
      <c r="DZ390" s="5"/>
      <c r="EA390" s="5"/>
      <c r="EB390" s="5"/>
      <c r="EC390" s="5"/>
      <c r="ED390" s="5"/>
      <c r="EE390" s="5"/>
      <c r="EF390" s="5"/>
      <c r="EG390" s="5"/>
      <c r="EH390" s="5"/>
      <c r="EI390" s="5"/>
      <c r="EJ390" s="5"/>
      <c r="EK390" s="5"/>
      <c r="EL390" s="5"/>
      <c r="EM390" s="5"/>
      <c r="EN390" s="5"/>
      <c r="EO390" s="5"/>
      <c r="EP390" s="5"/>
      <c r="EQ390" s="5"/>
      <c r="ER390" s="5"/>
      <c r="ES390" s="5"/>
      <c r="ET390" s="5"/>
      <c r="EU390" s="5"/>
      <c r="EV390" s="5"/>
      <c r="EW390" s="5"/>
      <c r="EX390" s="5"/>
      <c r="EY390" s="5"/>
      <c r="EZ390" s="5"/>
      <c r="FA390" s="5"/>
      <c r="FB390" s="5"/>
      <c r="FC390" s="5"/>
      <c r="FD390" s="5"/>
      <c r="FE390" s="5"/>
      <c r="FF390" s="5"/>
      <c r="FG390" s="5"/>
      <c r="FH390" s="5"/>
      <c r="FI390" s="5"/>
      <c r="FJ390" s="5"/>
      <c r="FK390" s="5"/>
      <c r="FL390" s="5"/>
      <c r="FM390" s="5"/>
      <c r="FN390" s="5"/>
    </row>
    <row r="391" spans="21:170" x14ac:dyDescent="0.2">
      <c r="U391" s="5"/>
      <c r="V391" s="5"/>
      <c r="W391" s="5"/>
      <c r="AK391" s="5"/>
      <c r="AL391" s="5"/>
      <c r="AM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  <c r="BP391" s="5"/>
      <c r="BQ391" s="5"/>
      <c r="BR391" s="5"/>
      <c r="BS391" s="5"/>
      <c r="BT391" s="5"/>
      <c r="BU391" s="5"/>
      <c r="BV391" s="5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5"/>
      <c r="CH391" s="5"/>
      <c r="CI391" s="5"/>
      <c r="CJ391" s="5"/>
      <c r="CK391" s="5"/>
      <c r="CL391" s="5"/>
      <c r="CM391" s="5"/>
      <c r="CN391" s="5"/>
      <c r="CO391" s="5"/>
      <c r="CP391" s="5"/>
      <c r="CQ391" s="5"/>
      <c r="CR391" s="5"/>
      <c r="CS391" s="5"/>
      <c r="CT391" s="5"/>
      <c r="CU391" s="5"/>
      <c r="CV391" s="5"/>
      <c r="CW391" s="5"/>
      <c r="CX391" s="5"/>
      <c r="CY391" s="5"/>
      <c r="CZ391" s="5"/>
      <c r="DA391" s="5"/>
      <c r="DB391" s="5"/>
      <c r="DC391" s="5"/>
      <c r="DD391" s="5"/>
      <c r="DE391" s="5"/>
      <c r="DF391" s="5"/>
      <c r="DG391" s="5"/>
      <c r="DH391" s="5"/>
      <c r="DI391" s="5"/>
      <c r="DJ391" s="5"/>
      <c r="DK391" s="5"/>
      <c r="DL391" s="5"/>
      <c r="DM391" s="5"/>
      <c r="DN391" s="5"/>
      <c r="DO391" s="5"/>
      <c r="DP391" s="5"/>
      <c r="DQ391" s="5"/>
      <c r="DR391" s="5"/>
      <c r="DS391" s="5"/>
      <c r="DT391" s="5"/>
      <c r="DU391" s="5"/>
      <c r="DV391" s="5"/>
      <c r="DW391" s="5"/>
      <c r="DX391" s="5"/>
      <c r="DY391" s="5"/>
      <c r="DZ391" s="5"/>
      <c r="EA391" s="5"/>
      <c r="EB391" s="5"/>
      <c r="EC391" s="5"/>
      <c r="ED391" s="5"/>
      <c r="EE391" s="5"/>
      <c r="EF391" s="5"/>
      <c r="EG391" s="5"/>
      <c r="EH391" s="5"/>
      <c r="EI391" s="5"/>
      <c r="EJ391" s="5"/>
      <c r="EK391" s="5"/>
      <c r="EL391" s="5"/>
      <c r="EM391" s="5"/>
      <c r="EN391" s="5"/>
      <c r="EO391" s="5"/>
      <c r="EP391" s="5"/>
      <c r="EQ391" s="5"/>
      <c r="ER391" s="5"/>
      <c r="ES391" s="5"/>
      <c r="ET391" s="5"/>
      <c r="EU391" s="5"/>
      <c r="EV391" s="5"/>
      <c r="EW391" s="5"/>
      <c r="EX391" s="5"/>
      <c r="EY391" s="5"/>
      <c r="EZ391" s="5"/>
      <c r="FA391" s="5"/>
      <c r="FB391" s="5"/>
      <c r="FC391" s="5"/>
      <c r="FD391" s="5"/>
      <c r="FE391" s="5"/>
      <c r="FF391" s="5"/>
      <c r="FG391" s="5"/>
      <c r="FH391" s="5"/>
      <c r="FI391" s="5"/>
      <c r="FJ391" s="5"/>
      <c r="FK391" s="5"/>
      <c r="FL391" s="5"/>
      <c r="FM391" s="5"/>
      <c r="FN391" s="5"/>
    </row>
    <row r="392" spans="21:170" x14ac:dyDescent="0.2">
      <c r="U392" s="5"/>
      <c r="V392" s="5"/>
      <c r="W392" s="5"/>
      <c r="AK392" s="5"/>
      <c r="AL392" s="5"/>
      <c r="AM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5"/>
      <c r="BP392" s="5"/>
      <c r="BQ392" s="5"/>
      <c r="BR392" s="5"/>
      <c r="BS392" s="5"/>
      <c r="BT392" s="5"/>
      <c r="BU392" s="5"/>
      <c r="BV392" s="5"/>
      <c r="BW392" s="5"/>
      <c r="BX392" s="5"/>
      <c r="BY392" s="5"/>
      <c r="BZ392" s="5"/>
      <c r="CA392" s="5"/>
      <c r="CB392" s="5"/>
      <c r="CC392" s="5"/>
      <c r="CD392" s="5"/>
      <c r="CE392" s="5"/>
      <c r="CF392" s="5"/>
      <c r="CG392" s="5"/>
      <c r="CH392" s="5"/>
      <c r="CI392" s="5"/>
      <c r="CJ392" s="5"/>
      <c r="CK392" s="5"/>
      <c r="CL392" s="5"/>
      <c r="CM392" s="5"/>
      <c r="CN392" s="5"/>
      <c r="CO392" s="5"/>
      <c r="CP392" s="5"/>
      <c r="CQ392" s="5"/>
      <c r="CR392" s="5"/>
      <c r="CS392" s="5"/>
      <c r="CT392" s="5"/>
      <c r="CU392" s="5"/>
      <c r="CV392" s="5"/>
      <c r="CW392" s="5"/>
      <c r="CX392" s="5"/>
      <c r="CY392" s="5"/>
      <c r="CZ392" s="5"/>
      <c r="DA392" s="5"/>
      <c r="DB392" s="5"/>
      <c r="DC392" s="5"/>
      <c r="DD392" s="5"/>
      <c r="DE392" s="5"/>
      <c r="DF392" s="5"/>
      <c r="DG392" s="5"/>
      <c r="DH392" s="5"/>
      <c r="DI392" s="5"/>
      <c r="DJ392" s="5"/>
      <c r="DK392" s="5"/>
      <c r="DL392" s="5"/>
      <c r="DM392" s="5"/>
      <c r="DN392" s="5"/>
      <c r="DO392" s="5"/>
      <c r="DP392" s="5"/>
      <c r="DQ392" s="5"/>
      <c r="DR392" s="5"/>
      <c r="DS392" s="5"/>
      <c r="DT392" s="5"/>
      <c r="DU392" s="5"/>
      <c r="DV392" s="5"/>
      <c r="DW392" s="5"/>
      <c r="DX392" s="5"/>
      <c r="DY392" s="5"/>
      <c r="DZ392" s="5"/>
      <c r="EA392" s="5"/>
      <c r="EB392" s="5"/>
      <c r="EC392" s="5"/>
      <c r="ED392" s="5"/>
      <c r="EE392" s="5"/>
      <c r="EF392" s="5"/>
      <c r="EG392" s="5"/>
      <c r="EH392" s="5"/>
      <c r="EI392" s="5"/>
      <c r="EJ392" s="5"/>
      <c r="EK392" s="5"/>
      <c r="EL392" s="5"/>
      <c r="EM392" s="5"/>
      <c r="EN392" s="5"/>
      <c r="EO392" s="5"/>
      <c r="EP392" s="5"/>
      <c r="EQ392" s="5"/>
      <c r="ER392" s="5"/>
      <c r="ES392" s="5"/>
      <c r="ET392" s="5"/>
      <c r="EU392" s="5"/>
      <c r="EV392" s="5"/>
      <c r="EW392" s="5"/>
      <c r="EX392" s="5"/>
      <c r="EY392" s="5"/>
      <c r="EZ392" s="5"/>
      <c r="FA392" s="5"/>
      <c r="FB392" s="5"/>
      <c r="FC392" s="5"/>
      <c r="FD392" s="5"/>
      <c r="FE392" s="5"/>
      <c r="FF392" s="5"/>
      <c r="FG392" s="5"/>
      <c r="FH392" s="5"/>
      <c r="FI392" s="5"/>
      <c r="FJ392" s="5"/>
      <c r="FK392" s="5"/>
      <c r="FL392" s="5"/>
      <c r="FM392" s="5"/>
      <c r="FN392" s="5"/>
    </row>
    <row r="393" spans="21:170" x14ac:dyDescent="0.2">
      <c r="U393" s="5"/>
      <c r="V393" s="5"/>
      <c r="W393" s="5"/>
      <c r="AK393" s="5"/>
      <c r="AL393" s="5"/>
      <c r="AM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  <c r="CL393" s="5"/>
      <c r="CM393" s="5"/>
      <c r="CN393" s="5"/>
      <c r="CO393" s="5"/>
      <c r="CP393" s="5"/>
      <c r="CQ393" s="5"/>
      <c r="CR393" s="5"/>
      <c r="CS393" s="5"/>
      <c r="CT393" s="5"/>
      <c r="CU393" s="5"/>
      <c r="CV393" s="5"/>
      <c r="CW393" s="5"/>
      <c r="CX393" s="5"/>
      <c r="CY393" s="5"/>
      <c r="CZ393" s="5"/>
      <c r="DA393" s="5"/>
      <c r="DB393" s="5"/>
      <c r="DC393" s="5"/>
      <c r="DD393" s="5"/>
      <c r="DE393" s="5"/>
      <c r="DF393" s="5"/>
      <c r="DG393" s="5"/>
      <c r="DH393" s="5"/>
      <c r="DI393" s="5"/>
      <c r="DJ393" s="5"/>
      <c r="DK393" s="5"/>
      <c r="DL393" s="5"/>
      <c r="DM393" s="5"/>
      <c r="DN393" s="5"/>
      <c r="DO393" s="5"/>
      <c r="DP393" s="5"/>
      <c r="DQ393" s="5"/>
      <c r="DR393" s="5"/>
      <c r="DS393" s="5"/>
      <c r="DT393" s="5"/>
      <c r="DU393" s="5"/>
      <c r="DV393" s="5"/>
      <c r="DW393" s="5"/>
      <c r="DX393" s="5"/>
      <c r="DY393" s="5"/>
      <c r="DZ393" s="5"/>
      <c r="EA393" s="5"/>
      <c r="EB393" s="5"/>
      <c r="EC393" s="5"/>
      <c r="ED393" s="5"/>
      <c r="EE393" s="5"/>
      <c r="EF393" s="5"/>
      <c r="EG393" s="5"/>
      <c r="EH393" s="5"/>
      <c r="EI393" s="5"/>
      <c r="EJ393" s="5"/>
      <c r="EK393" s="5"/>
      <c r="EL393" s="5"/>
      <c r="EM393" s="5"/>
      <c r="EN393" s="5"/>
      <c r="EO393" s="5"/>
      <c r="EP393" s="5"/>
      <c r="EQ393" s="5"/>
      <c r="ER393" s="5"/>
      <c r="ES393" s="5"/>
      <c r="ET393" s="5"/>
      <c r="EU393" s="5"/>
      <c r="EV393" s="5"/>
      <c r="EW393" s="5"/>
      <c r="EX393" s="5"/>
      <c r="EY393" s="5"/>
      <c r="EZ393" s="5"/>
      <c r="FA393" s="5"/>
      <c r="FB393" s="5"/>
      <c r="FC393" s="5"/>
      <c r="FD393" s="5"/>
      <c r="FE393" s="5"/>
      <c r="FF393" s="5"/>
      <c r="FG393" s="5"/>
      <c r="FH393" s="5"/>
      <c r="FI393" s="5"/>
      <c r="FJ393" s="5"/>
      <c r="FK393" s="5"/>
      <c r="FL393" s="5"/>
      <c r="FM393" s="5"/>
      <c r="FN393" s="5"/>
    </row>
    <row r="394" spans="21:170" x14ac:dyDescent="0.2">
      <c r="U394" s="5"/>
      <c r="V394" s="5"/>
      <c r="W394" s="5"/>
      <c r="AK394" s="5"/>
      <c r="AL394" s="5"/>
      <c r="AM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  <c r="CJ394" s="5"/>
      <c r="CK394" s="5"/>
      <c r="CL394" s="5"/>
      <c r="CM394" s="5"/>
      <c r="CN394" s="5"/>
      <c r="CO394" s="5"/>
      <c r="CP394" s="5"/>
      <c r="CQ394" s="5"/>
      <c r="CR394" s="5"/>
      <c r="CS394" s="5"/>
      <c r="CT394" s="5"/>
      <c r="CU394" s="5"/>
      <c r="CV394" s="5"/>
      <c r="CW394" s="5"/>
      <c r="CX394" s="5"/>
      <c r="CY394" s="5"/>
      <c r="CZ394" s="5"/>
      <c r="DA394" s="5"/>
      <c r="DB394" s="5"/>
      <c r="DC394" s="5"/>
      <c r="DD394" s="5"/>
      <c r="DE394" s="5"/>
      <c r="DF394" s="5"/>
      <c r="DG394" s="5"/>
      <c r="DH394" s="5"/>
      <c r="DI394" s="5"/>
      <c r="DJ394" s="5"/>
      <c r="DK394" s="5"/>
      <c r="DL394" s="5"/>
      <c r="DM394" s="5"/>
      <c r="DN394" s="5"/>
      <c r="DO394" s="5"/>
      <c r="DP394" s="5"/>
      <c r="DQ394" s="5"/>
      <c r="DR394" s="5"/>
      <c r="DS394" s="5"/>
      <c r="DT394" s="5"/>
      <c r="DU394" s="5"/>
      <c r="DV394" s="5"/>
      <c r="DW394" s="5"/>
      <c r="DX394" s="5"/>
      <c r="DY394" s="5"/>
      <c r="DZ394" s="5"/>
      <c r="EA394" s="5"/>
      <c r="EB394" s="5"/>
      <c r="EC394" s="5"/>
      <c r="ED394" s="5"/>
      <c r="EE394" s="5"/>
      <c r="EF394" s="5"/>
      <c r="EG394" s="5"/>
      <c r="EH394" s="5"/>
      <c r="EI394" s="5"/>
      <c r="EJ394" s="5"/>
      <c r="EK394" s="5"/>
      <c r="EL394" s="5"/>
      <c r="EM394" s="5"/>
      <c r="EN394" s="5"/>
      <c r="EO394" s="5"/>
      <c r="EP394" s="5"/>
      <c r="EQ394" s="5"/>
      <c r="ER394" s="5"/>
      <c r="ES394" s="5"/>
      <c r="ET394" s="5"/>
      <c r="EU394" s="5"/>
      <c r="EV394" s="5"/>
      <c r="EW394" s="5"/>
      <c r="EX394" s="5"/>
      <c r="EY394" s="5"/>
      <c r="EZ394" s="5"/>
      <c r="FA394" s="5"/>
      <c r="FB394" s="5"/>
      <c r="FC394" s="5"/>
      <c r="FD394" s="5"/>
      <c r="FE394" s="5"/>
      <c r="FF394" s="5"/>
      <c r="FG394" s="5"/>
      <c r="FH394" s="5"/>
      <c r="FI394" s="5"/>
      <c r="FJ394" s="5"/>
      <c r="FK394" s="5"/>
      <c r="FL394" s="5"/>
      <c r="FM394" s="5"/>
      <c r="FN394" s="5"/>
    </row>
    <row r="395" spans="21:170" x14ac:dyDescent="0.2">
      <c r="U395" s="5"/>
      <c r="V395" s="5"/>
      <c r="W395" s="5"/>
      <c r="AK395" s="5"/>
      <c r="AL395" s="5"/>
      <c r="AM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  <c r="CJ395" s="5"/>
      <c r="CK395" s="5"/>
      <c r="CL395" s="5"/>
      <c r="CM395" s="5"/>
      <c r="CN395" s="5"/>
      <c r="CO395" s="5"/>
      <c r="CP395" s="5"/>
      <c r="CQ395" s="5"/>
      <c r="CR395" s="5"/>
      <c r="CS395" s="5"/>
      <c r="CT395" s="5"/>
      <c r="CU395" s="5"/>
      <c r="CV395" s="5"/>
      <c r="CW395" s="5"/>
      <c r="CX395" s="5"/>
      <c r="CY395" s="5"/>
      <c r="CZ395" s="5"/>
      <c r="DA395" s="5"/>
      <c r="DB395" s="5"/>
      <c r="DC395" s="5"/>
      <c r="DD395" s="5"/>
      <c r="DE395" s="5"/>
      <c r="DF395" s="5"/>
      <c r="DG395" s="5"/>
      <c r="DH395" s="5"/>
      <c r="DI395" s="5"/>
      <c r="DJ395" s="5"/>
      <c r="DK395" s="5"/>
      <c r="DL395" s="5"/>
      <c r="DM395" s="5"/>
      <c r="DN395" s="5"/>
      <c r="DO395" s="5"/>
      <c r="DP395" s="5"/>
      <c r="DQ395" s="5"/>
      <c r="DR395" s="5"/>
      <c r="DS395" s="5"/>
      <c r="DT395" s="5"/>
      <c r="DU395" s="5"/>
      <c r="DV395" s="5"/>
      <c r="DW395" s="5"/>
      <c r="DX395" s="5"/>
      <c r="DY395" s="5"/>
      <c r="DZ395" s="5"/>
      <c r="EA395" s="5"/>
      <c r="EB395" s="5"/>
      <c r="EC395" s="5"/>
      <c r="ED395" s="5"/>
      <c r="EE395" s="5"/>
      <c r="EF395" s="5"/>
      <c r="EG395" s="5"/>
      <c r="EH395" s="5"/>
      <c r="EI395" s="5"/>
      <c r="EJ395" s="5"/>
      <c r="EK395" s="5"/>
      <c r="EL395" s="5"/>
      <c r="EM395" s="5"/>
      <c r="EN395" s="5"/>
      <c r="EO395" s="5"/>
      <c r="EP395" s="5"/>
      <c r="EQ395" s="5"/>
      <c r="ER395" s="5"/>
      <c r="ES395" s="5"/>
      <c r="ET395" s="5"/>
      <c r="EU395" s="5"/>
      <c r="EV395" s="5"/>
      <c r="EW395" s="5"/>
      <c r="EX395" s="5"/>
      <c r="EY395" s="5"/>
      <c r="EZ395" s="5"/>
      <c r="FA395" s="5"/>
      <c r="FB395" s="5"/>
      <c r="FC395" s="5"/>
      <c r="FD395" s="5"/>
      <c r="FE395" s="5"/>
      <c r="FF395" s="5"/>
      <c r="FG395" s="5"/>
      <c r="FH395" s="5"/>
      <c r="FI395" s="5"/>
      <c r="FJ395" s="5"/>
      <c r="FK395" s="5"/>
      <c r="FL395" s="5"/>
      <c r="FM395" s="5"/>
      <c r="FN395" s="5"/>
    </row>
    <row r="396" spans="21:170" x14ac:dyDescent="0.2">
      <c r="U396" s="5"/>
      <c r="V396" s="5"/>
      <c r="W396" s="5"/>
      <c r="AK396" s="5"/>
      <c r="AL396" s="5"/>
      <c r="AM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  <c r="BS396" s="5"/>
      <c r="BT396" s="5"/>
      <c r="BU396" s="5"/>
      <c r="BV396" s="5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5"/>
      <c r="CH396" s="5"/>
      <c r="CI396" s="5"/>
      <c r="CJ396" s="5"/>
      <c r="CK396" s="5"/>
      <c r="CL396" s="5"/>
      <c r="CM396" s="5"/>
      <c r="CN396" s="5"/>
      <c r="CO396" s="5"/>
      <c r="CP396" s="5"/>
      <c r="CQ396" s="5"/>
      <c r="CR396" s="5"/>
      <c r="CS396" s="5"/>
      <c r="CT396" s="5"/>
      <c r="CU396" s="5"/>
      <c r="CV396" s="5"/>
      <c r="CW396" s="5"/>
      <c r="CX396" s="5"/>
      <c r="CY396" s="5"/>
      <c r="CZ396" s="5"/>
      <c r="DA396" s="5"/>
      <c r="DB396" s="5"/>
      <c r="DC396" s="5"/>
      <c r="DD396" s="5"/>
      <c r="DE396" s="5"/>
      <c r="DF396" s="5"/>
      <c r="DG396" s="5"/>
      <c r="DH396" s="5"/>
      <c r="DI396" s="5"/>
      <c r="DJ396" s="5"/>
      <c r="DK396" s="5"/>
      <c r="DL396" s="5"/>
      <c r="DM396" s="5"/>
      <c r="DN396" s="5"/>
      <c r="DO396" s="5"/>
      <c r="DP396" s="5"/>
      <c r="DQ396" s="5"/>
      <c r="DR396" s="5"/>
      <c r="DS396" s="5"/>
      <c r="DT396" s="5"/>
      <c r="DU396" s="5"/>
      <c r="DV396" s="5"/>
      <c r="DW396" s="5"/>
      <c r="DX396" s="5"/>
      <c r="DY396" s="5"/>
      <c r="DZ396" s="5"/>
      <c r="EA396" s="5"/>
      <c r="EB396" s="5"/>
      <c r="EC396" s="5"/>
      <c r="ED396" s="5"/>
      <c r="EE396" s="5"/>
      <c r="EF396" s="5"/>
      <c r="EG396" s="5"/>
      <c r="EH396" s="5"/>
      <c r="EI396" s="5"/>
      <c r="EJ396" s="5"/>
      <c r="EK396" s="5"/>
      <c r="EL396" s="5"/>
      <c r="EM396" s="5"/>
      <c r="EN396" s="5"/>
      <c r="EO396" s="5"/>
      <c r="EP396" s="5"/>
      <c r="EQ396" s="5"/>
      <c r="ER396" s="5"/>
      <c r="ES396" s="5"/>
      <c r="ET396" s="5"/>
      <c r="EU396" s="5"/>
      <c r="EV396" s="5"/>
      <c r="EW396" s="5"/>
      <c r="EX396" s="5"/>
      <c r="EY396" s="5"/>
      <c r="EZ396" s="5"/>
      <c r="FA396" s="5"/>
      <c r="FB396" s="5"/>
      <c r="FC396" s="5"/>
      <c r="FD396" s="5"/>
      <c r="FE396" s="5"/>
      <c r="FF396" s="5"/>
      <c r="FG396" s="5"/>
      <c r="FH396" s="5"/>
      <c r="FI396" s="5"/>
      <c r="FJ396" s="5"/>
      <c r="FK396" s="5"/>
      <c r="FL396" s="5"/>
      <c r="FM396" s="5"/>
      <c r="FN396" s="5"/>
    </row>
    <row r="397" spans="21:170" x14ac:dyDescent="0.2">
      <c r="U397" s="5"/>
      <c r="V397" s="5"/>
      <c r="W397" s="5"/>
      <c r="AK397" s="5"/>
      <c r="AL397" s="5"/>
      <c r="AM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5"/>
      <c r="CH397" s="5"/>
      <c r="CI397" s="5"/>
      <c r="CJ397" s="5"/>
      <c r="CK397" s="5"/>
      <c r="CL397" s="5"/>
      <c r="CM397" s="5"/>
      <c r="CN397" s="5"/>
      <c r="CO397" s="5"/>
      <c r="CP397" s="5"/>
      <c r="CQ397" s="5"/>
      <c r="CR397" s="5"/>
      <c r="CS397" s="5"/>
      <c r="CT397" s="5"/>
      <c r="CU397" s="5"/>
      <c r="CV397" s="5"/>
      <c r="CW397" s="5"/>
      <c r="CX397" s="5"/>
      <c r="CY397" s="5"/>
      <c r="CZ397" s="5"/>
      <c r="DA397" s="5"/>
      <c r="DB397" s="5"/>
      <c r="DC397" s="5"/>
      <c r="DD397" s="5"/>
      <c r="DE397" s="5"/>
      <c r="DF397" s="5"/>
      <c r="DG397" s="5"/>
      <c r="DH397" s="5"/>
      <c r="DI397" s="5"/>
      <c r="DJ397" s="5"/>
      <c r="DK397" s="5"/>
      <c r="DL397" s="5"/>
      <c r="DM397" s="5"/>
      <c r="DN397" s="5"/>
      <c r="DO397" s="5"/>
      <c r="DP397" s="5"/>
      <c r="DQ397" s="5"/>
      <c r="DR397" s="5"/>
      <c r="DS397" s="5"/>
      <c r="DT397" s="5"/>
      <c r="DU397" s="5"/>
      <c r="DV397" s="5"/>
      <c r="DW397" s="5"/>
      <c r="DX397" s="5"/>
      <c r="DY397" s="5"/>
      <c r="DZ397" s="5"/>
      <c r="EA397" s="5"/>
      <c r="EB397" s="5"/>
      <c r="EC397" s="5"/>
      <c r="ED397" s="5"/>
      <c r="EE397" s="5"/>
      <c r="EF397" s="5"/>
      <c r="EG397" s="5"/>
      <c r="EH397" s="5"/>
      <c r="EI397" s="5"/>
      <c r="EJ397" s="5"/>
      <c r="EK397" s="5"/>
      <c r="EL397" s="5"/>
      <c r="EM397" s="5"/>
      <c r="EN397" s="5"/>
      <c r="EO397" s="5"/>
      <c r="EP397" s="5"/>
      <c r="EQ397" s="5"/>
      <c r="ER397" s="5"/>
      <c r="ES397" s="5"/>
      <c r="ET397" s="5"/>
      <c r="EU397" s="5"/>
      <c r="EV397" s="5"/>
      <c r="EW397" s="5"/>
      <c r="EX397" s="5"/>
      <c r="EY397" s="5"/>
      <c r="EZ397" s="5"/>
      <c r="FA397" s="5"/>
      <c r="FB397" s="5"/>
      <c r="FC397" s="5"/>
      <c r="FD397" s="5"/>
      <c r="FE397" s="5"/>
      <c r="FF397" s="5"/>
      <c r="FG397" s="5"/>
      <c r="FH397" s="5"/>
      <c r="FI397" s="5"/>
      <c r="FJ397" s="5"/>
      <c r="FK397" s="5"/>
      <c r="FL397" s="5"/>
      <c r="FM397" s="5"/>
      <c r="FN397" s="5"/>
    </row>
    <row r="398" spans="21:170" x14ac:dyDescent="0.2">
      <c r="U398" s="5"/>
      <c r="V398" s="5"/>
      <c r="W398" s="5"/>
      <c r="AK398" s="5"/>
      <c r="AL398" s="5"/>
      <c r="AM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5"/>
      <c r="BP398" s="5"/>
      <c r="BQ398" s="5"/>
      <c r="BR398" s="5"/>
      <c r="BS398" s="5"/>
      <c r="BT398" s="5"/>
      <c r="BU398" s="5"/>
      <c r="BV398" s="5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5"/>
      <c r="CH398" s="5"/>
      <c r="CI398" s="5"/>
      <c r="CJ398" s="5"/>
      <c r="CK398" s="5"/>
      <c r="CL398" s="5"/>
      <c r="CM398" s="5"/>
      <c r="CN398" s="5"/>
      <c r="CO398" s="5"/>
      <c r="CP398" s="5"/>
      <c r="CQ398" s="5"/>
      <c r="CR398" s="5"/>
      <c r="CS398" s="5"/>
      <c r="CT398" s="5"/>
      <c r="CU398" s="5"/>
      <c r="CV398" s="5"/>
      <c r="CW398" s="5"/>
      <c r="CX398" s="5"/>
      <c r="CY398" s="5"/>
      <c r="CZ398" s="5"/>
      <c r="DA398" s="5"/>
      <c r="DB398" s="5"/>
      <c r="DC398" s="5"/>
      <c r="DD398" s="5"/>
      <c r="DE398" s="5"/>
      <c r="DF398" s="5"/>
      <c r="DG398" s="5"/>
      <c r="DH398" s="5"/>
      <c r="DI398" s="5"/>
      <c r="DJ398" s="5"/>
      <c r="DK398" s="5"/>
      <c r="DL398" s="5"/>
      <c r="DM398" s="5"/>
      <c r="DN398" s="5"/>
      <c r="DO398" s="5"/>
      <c r="DP398" s="5"/>
      <c r="DQ398" s="5"/>
      <c r="DR398" s="5"/>
      <c r="DS398" s="5"/>
      <c r="DT398" s="5"/>
      <c r="DU398" s="5"/>
      <c r="DV398" s="5"/>
      <c r="DW398" s="5"/>
      <c r="DX398" s="5"/>
      <c r="DY398" s="5"/>
      <c r="DZ398" s="5"/>
      <c r="EA398" s="5"/>
      <c r="EB398" s="5"/>
      <c r="EC398" s="5"/>
      <c r="ED398" s="5"/>
      <c r="EE398" s="5"/>
      <c r="EF398" s="5"/>
      <c r="EG398" s="5"/>
      <c r="EH398" s="5"/>
      <c r="EI398" s="5"/>
      <c r="EJ398" s="5"/>
      <c r="EK398" s="5"/>
      <c r="EL398" s="5"/>
      <c r="EM398" s="5"/>
      <c r="EN398" s="5"/>
      <c r="EO398" s="5"/>
      <c r="EP398" s="5"/>
      <c r="EQ398" s="5"/>
      <c r="ER398" s="5"/>
      <c r="ES398" s="5"/>
      <c r="ET398" s="5"/>
      <c r="EU398" s="5"/>
      <c r="EV398" s="5"/>
      <c r="EW398" s="5"/>
      <c r="EX398" s="5"/>
      <c r="EY398" s="5"/>
      <c r="EZ398" s="5"/>
      <c r="FA398" s="5"/>
      <c r="FB398" s="5"/>
      <c r="FC398" s="5"/>
      <c r="FD398" s="5"/>
      <c r="FE398" s="5"/>
      <c r="FF398" s="5"/>
      <c r="FG398" s="5"/>
      <c r="FH398" s="5"/>
      <c r="FI398" s="5"/>
      <c r="FJ398" s="5"/>
      <c r="FK398" s="5"/>
      <c r="FL398" s="5"/>
      <c r="FM398" s="5"/>
      <c r="FN398" s="5"/>
    </row>
    <row r="399" spans="21:170" x14ac:dyDescent="0.2">
      <c r="U399" s="5"/>
      <c r="V399" s="5"/>
      <c r="W399" s="5"/>
      <c r="AK399" s="5"/>
      <c r="AL399" s="5"/>
      <c r="AM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  <c r="CJ399" s="5"/>
      <c r="CK399" s="5"/>
      <c r="CL399" s="5"/>
      <c r="CM399" s="5"/>
      <c r="CN399" s="5"/>
      <c r="CO399" s="5"/>
      <c r="CP399" s="5"/>
      <c r="CQ399" s="5"/>
      <c r="CR399" s="5"/>
      <c r="CS399" s="5"/>
      <c r="CT399" s="5"/>
      <c r="CU399" s="5"/>
      <c r="CV399" s="5"/>
      <c r="CW399" s="5"/>
      <c r="CX399" s="5"/>
      <c r="CY399" s="5"/>
      <c r="CZ399" s="5"/>
      <c r="DA399" s="5"/>
      <c r="DB399" s="5"/>
      <c r="DC399" s="5"/>
      <c r="DD399" s="5"/>
      <c r="DE399" s="5"/>
      <c r="DF399" s="5"/>
      <c r="DG399" s="5"/>
      <c r="DH399" s="5"/>
      <c r="DI399" s="5"/>
      <c r="DJ399" s="5"/>
      <c r="DK399" s="5"/>
      <c r="DL399" s="5"/>
      <c r="DM399" s="5"/>
      <c r="DN399" s="5"/>
      <c r="DO399" s="5"/>
      <c r="DP399" s="5"/>
      <c r="DQ399" s="5"/>
      <c r="DR399" s="5"/>
      <c r="DS399" s="5"/>
      <c r="DT399" s="5"/>
      <c r="DU399" s="5"/>
      <c r="DV399" s="5"/>
      <c r="DW399" s="5"/>
      <c r="DX399" s="5"/>
      <c r="DY399" s="5"/>
      <c r="DZ399" s="5"/>
      <c r="EA399" s="5"/>
      <c r="EB399" s="5"/>
      <c r="EC399" s="5"/>
      <c r="ED399" s="5"/>
      <c r="EE399" s="5"/>
      <c r="EF399" s="5"/>
      <c r="EG399" s="5"/>
      <c r="EH399" s="5"/>
      <c r="EI399" s="5"/>
      <c r="EJ399" s="5"/>
      <c r="EK399" s="5"/>
      <c r="EL399" s="5"/>
      <c r="EM399" s="5"/>
      <c r="EN399" s="5"/>
      <c r="EO399" s="5"/>
      <c r="EP399" s="5"/>
      <c r="EQ399" s="5"/>
      <c r="ER399" s="5"/>
      <c r="ES399" s="5"/>
      <c r="ET399" s="5"/>
      <c r="EU399" s="5"/>
      <c r="EV399" s="5"/>
      <c r="EW399" s="5"/>
      <c r="EX399" s="5"/>
      <c r="EY399" s="5"/>
      <c r="EZ399" s="5"/>
      <c r="FA399" s="5"/>
      <c r="FB399" s="5"/>
      <c r="FC399" s="5"/>
      <c r="FD399" s="5"/>
      <c r="FE399" s="5"/>
      <c r="FF399" s="5"/>
      <c r="FG399" s="5"/>
      <c r="FH399" s="5"/>
      <c r="FI399" s="5"/>
      <c r="FJ399" s="5"/>
      <c r="FK399" s="5"/>
      <c r="FL399" s="5"/>
      <c r="FM399" s="5"/>
      <c r="FN399" s="5"/>
    </row>
    <row r="400" spans="21:170" x14ac:dyDescent="0.2">
      <c r="U400" s="5"/>
      <c r="V400" s="5"/>
      <c r="W400" s="5"/>
      <c r="AK400" s="5"/>
      <c r="AL400" s="5"/>
      <c r="AM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  <c r="BU400" s="5"/>
      <c r="BV400" s="5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5"/>
      <c r="CH400" s="5"/>
      <c r="CI400" s="5"/>
      <c r="CJ400" s="5"/>
      <c r="CK400" s="5"/>
      <c r="CL400" s="5"/>
      <c r="CM400" s="5"/>
      <c r="CN400" s="5"/>
      <c r="CO400" s="5"/>
      <c r="CP400" s="5"/>
      <c r="CQ400" s="5"/>
      <c r="CR400" s="5"/>
      <c r="CS400" s="5"/>
      <c r="CT400" s="5"/>
      <c r="CU400" s="5"/>
      <c r="CV400" s="5"/>
      <c r="CW400" s="5"/>
      <c r="CX400" s="5"/>
      <c r="CY400" s="5"/>
      <c r="CZ400" s="5"/>
      <c r="DA400" s="5"/>
      <c r="DB400" s="5"/>
      <c r="DC400" s="5"/>
      <c r="DD400" s="5"/>
      <c r="DE400" s="5"/>
      <c r="DF400" s="5"/>
      <c r="DG400" s="5"/>
      <c r="DH400" s="5"/>
      <c r="DI400" s="5"/>
      <c r="DJ400" s="5"/>
      <c r="DK400" s="5"/>
      <c r="DL400" s="5"/>
      <c r="DM400" s="5"/>
      <c r="DN400" s="5"/>
      <c r="DO400" s="5"/>
      <c r="DP400" s="5"/>
      <c r="DQ400" s="5"/>
      <c r="DR400" s="5"/>
      <c r="DS400" s="5"/>
      <c r="DT400" s="5"/>
      <c r="DU400" s="5"/>
      <c r="DV400" s="5"/>
      <c r="DW400" s="5"/>
      <c r="DX400" s="5"/>
      <c r="DY400" s="5"/>
      <c r="DZ400" s="5"/>
      <c r="EA400" s="5"/>
      <c r="EB400" s="5"/>
      <c r="EC400" s="5"/>
      <c r="ED400" s="5"/>
      <c r="EE400" s="5"/>
      <c r="EF400" s="5"/>
      <c r="EG400" s="5"/>
      <c r="EH400" s="5"/>
      <c r="EI400" s="5"/>
      <c r="EJ400" s="5"/>
      <c r="EK400" s="5"/>
      <c r="EL400" s="5"/>
      <c r="EM400" s="5"/>
      <c r="EN400" s="5"/>
      <c r="EO400" s="5"/>
      <c r="EP400" s="5"/>
      <c r="EQ400" s="5"/>
      <c r="ER400" s="5"/>
      <c r="ES400" s="5"/>
      <c r="ET400" s="5"/>
      <c r="EU400" s="5"/>
      <c r="EV400" s="5"/>
      <c r="EW400" s="5"/>
      <c r="EX400" s="5"/>
      <c r="EY400" s="5"/>
      <c r="EZ400" s="5"/>
      <c r="FA400" s="5"/>
      <c r="FB400" s="5"/>
      <c r="FC400" s="5"/>
      <c r="FD400" s="5"/>
      <c r="FE400" s="5"/>
      <c r="FF400" s="5"/>
      <c r="FG400" s="5"/>
      <c r="FH400" s="5"/>
      <c r="FI400" s="5"/>
      <c r="FJ400" s="5"/>
      <c r="FK400" s="5"/>
      <c r="FL400" s="5"/>
      <c r="FM400" s="5"/>
      <c r="FN400" s="5"/>
    </row>
    <row r="401" spans="21:170" x14ac:dyDescent="0.2">
      <c r="U401" s="5"/>
      <c r="V401" s="5"/>
      <c r="W401" s="5"/>
      <c r="AK401" s="5"/>
      <c r="AL401" s="5"/>
      <c r="AM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5"/>
      <c r="BP401" s="5"/>
      <c r="BQ401" s="5"/>
      <c r="BR401" s="5"/>
      <c r="BS401" s="5"/>
      <c r="BT401" s="5"/>
      <c r="BU401" s="5"/>
      <c r="BV401" s="5"/>
      <c r="BW401" s="5"/>
      <c r="BX401" s="5"/>
      <c r="BY401" s="5"/>
      <c r="BZ401" s="5"/>
      <c r="CA401" s="5"/>
      <c r="CB401" s="5"/>
      <c r="CC401" s="5"/>
      <c r="CD401" s="5"/>
      <c r="CE401" s="5"/>
      <c r="CF401" s="5"/>
      <c r="CG401" s="5"/>
      <c r="CH401" s="5"/>
      <c r="CI401" s="5"/>
      <c r="CJ401" s="5"/>
      <c r="CK401" s="5"/>
      <c r="CL401" s="5"/>
      <c r="CM401" s="5"/>
      <c r="CN401" s="5"/>
      <c r="CO401" s="5"/>
      <c r="CP401" s="5"/>
      <c r="CQ401" s="5"/>
      <c r="CR401" s="5"/>
      <c r="CS401" s="5"/>
      <c r="CT401" s="5"/>
      <c r="CU401" s="5"/>
      <c r="CV401" s="5"/>
      <c r="CW401" s="5"/>
      <c r="CX401" s="5"/>
      <c r="CY401" s="5"/>
      <c r="CZ401" s="5"/>
      <c r="DA401" s="5"/>
      <c r="DB401" s="5"/>
      <c r="DC401" s="5"/>
      <c r="DD401" s="5"/>
      <c r="DE401" s="5"/>
      <c r="DF401" s="5"/>
      <c r="DG401" s="5"/>
      <c r="DH401" s="5"/>
      <c r="DI401" s="5"/>
      <c r="DJ401" s="5"/>
      <c r="DK401" s="5"/>
      <c r="DL401" s="5"/>
      <c r="DM401" s="5"/>
      <c r="DN401" s="5"/>
      <c r="DO401" s="5"/>
      <c r="DP401" s="5"/>
      <c r="DQ401" s="5"/>
      <c r="DR401" s="5"/>
      <c r="DS401" s="5"/>
      <c r="DT401" s="5"/>
      <c r="DU401" s="5"/>
      <c r="DV401" s="5"/>
      <c r="DW401" s="5"/>
      <c r="DX401" s="5"/>
      <c r="DY401" s="5"/>
      <c r="DZ401" s="5"/>
      <c r="EA401" s="5"/>
      <c r="EB401" s="5"/>
      <c r="EC401" s="5"/>
      <c r="ED401" s="5"/>
      <c r="EE401" s="5"/>
      <c r="EF401" s="5"/>
      <c r="EG401" s="5"/>
      <c r="EH401" s="5"/>
      <c r="EI401" s="5"/>
      <c r="EJ401" s="5"/>
      <c r="EK401" s="5"/>
      <c r="EL401" s="5"/>
      <c r="EM401" s="5"/>
      <c r="EN401" s="5"/>
      <c r="EO401" s="5"/>
      <c r="EP401" s="5"/>
      <c r="EQ401" s="5"/>
      <c r="ER401" s="5"/>
      <c r="ES401" s="5"/>
      <c r="ET401" s="5"/>
      <c r="EU401" s="5"/>
      <c r="EV401" s="5"/>
      <c r="EW401" s="5"/>
      <c r="EX401" s="5"/>
      <c r="EY401" s="5"/>
      <c r="EZ401" s="5"/>
      <c r="FA401" s="5"/>
      <c r="FB401" s="5"/>
      <c r="FC401" s="5"/>
      <c r="FD401" s="5"/>
      <c r="FE401" s="5"/>
      <c r="FF401" s="5"/>
      <c r="FG401" s="5"/>
      <c r="FH401" s="5"/>
      <c r="FI401" s="5"/>
      <c r="FJ401" s="5"/>
      <c r="FK401" s="5"/>
      <c r="FL401" s="5"/>
      <c r="FM401" s="5"/>
      <c r="FN401" s="5"/>
    </row>
    <row r="402" spans="21:170" x14ac:dyDescent="0.2">
      <c r="U402" s="5"/>
      <c r="V402" s="5"/>
      <c r="W402" s="5"/>
      <c r="AK402" s="5"/>
      <c r="AL402" s="5"/>
      <c r="AM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  <c r="BP402" s="5"/>
      <c r="BQ402" s="5"/>
      <c r="BR402" s="5"/>
      <c r="BS402" s="5"/>
      <c r="BT402" s="5"/>
      <c r="BU402" s="5"/>
      <c r="BV402" s="5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5"/>
      <c r="CH402" s="5"/>
      <c r="CI402" s="5"/>
      <c r="CJ402" s="5"/>
      <c r="CK402" s="5"/>
      <c r="CL402" s="5"/>
      <c r="CM402" s="5"/>
      <c r="CN402" s="5"/>
      <c r="CO402" s="5"/>
      <c r="CP402" s="5"/>
      <c r="CQ402" s="5"/>
      <c r="CR402" s="5"/>
      <c r="CS402" s="5"/>
      <c r="CT402" s="5"/>
      <c r="CU402" s="5"/>
      <c r="CV402" s="5"/>
      <c r="CW402" s="5"/>
      <c r="CX402" s="5"/>
      <c r="CY402" s="5"/>
      <c r="CZ402" s="5"/>
      <c r="DA402" s="5"/>
      <c r="DB402" s="5"/>
      <c r="DC402" s="5"/>
      <c r="DD402" s="5"/>
      <c r="DE402" s="5"/>
      <c r="DF402" s="5"/>
      <c r="DG402" s="5"/>
      <c r="DH402" s="5"/>
      <c r="DI402" s="5"/>
      <c r="DJ402" s="5"/>
      <c r="DK402" s="5"/>
      <c r="DL402" s="5"/>
      <c r="DM402" s="5"/>
      <c r="DN402" s="5"/>
      <c r="DO402" s="5"/>
      <c r="DP402" s="5"/>
      <c r="DQ402" s="5"/>
      <c r="DR402" s="5"/>
      <c r="DS402" s="5"/>
      <c r="DT402" s="5"/>
      <c r="DU402" s="5"/>
      <c r="DV402" s="5"/>
      <c r="DW402" s="5"/>
      <c r="DX402" s="5"/>
      <c r="DY402" s="5"/>
      <c r="DZ402" s="5"/>
      <c r="EA402" s="5"/>
      <c r="EB402" s="5"/>
      <c r="EC402" s="5"/>
      <c r="ED402" s="5"/>
      <c r="EE402" s="5"/>
      <c r="EF402" s="5"/>
      <c r="EG402" s="5"/>
      <c r="EH402" s="5"/>
      <c r="EI402" s="5"/>
      <c r="EJ402" s="5"/>
      <c r="EK402" s="5"/>
      <c r="EL402" s="5"/>
      <c r="EM402" s="5"/>
      <c r="EN402" s="5"/>
      <c r="EO402" s="5"/>
      <c r="EP402" s="5"/>
      <c r="EQ402" s="5"/>
      <c r="ER402" s="5"/>
      <c r="ES402" s="5"/>
      <c r="ET402" s="5"/>
      <c r="EU402" s="5"/>
      <c r="EV402" s="5"/>
      <c r="EW402" s="5"/>
      <c r="EX402" s="5"/>
      <c r="EY402" s="5"/>
      <c r="EZ402" s="5"/>
      <c r="FA402" s="5"/>
      <c r="FB402" s="5"/>
      <c r="FC402" s="5"/>
      <c r="FD402" s="5"/>
      <c r="FE402" s="5"/>
      <c r="FF402" s="5"/>
      <c r="FG402" s="5"/>
      <c r="FH402" s="5"/>
      <c r="FI402" s="5"/>
      <c r="FJ402" s="5"/>
      <c r="FK402" s="5"/>
      <c r="FL402" s="5"/>
      <c r="FM402" s="5"/>
      <c r="FN402" s="5"/>
    </row>
    <row r="403" spans="21:170" x14ac:dyDescent="0.2">
      <c r="U403" s="5"/>
      <c r="V403" s="5"/>
      <c r="W403" s="5"/>
      <c r="AK403" s="5"/>
      <c r="AL403" s="5"/>
      <c r="AM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5"/>
      <c r="BP403" s="5"/>
      <c r="BQ403" s="5"/>
      <c r="BR403" s="5"/>
      <c r="BS403" s="5"/>
      <c r="BT403" s="5"/>
      <c r="BU403" s="5"/>
      <c r="BV403" s="5"/>
      <c r="BW403" s="5"/>
      <c r="BX403" s="5"/>
      <c r="BY403" s="5"/>
      <c r="BZ403" s="5"/>
      <c r="CA403" s="5"/>
      <c r="CB403" s="5"/>
      <c r="CC403" s="5"/>
      <c r="CD403" s="5"/>
      <c r="CE403" s="5"/>
      <c r="CF403" s="5"/>
      <c r="CG403" s="5"/>
      <c r="CH403" s="5"/>
      <c r="CI403" s="5"/>
      <c r="CJ403" s="5"/>
      <c r="CK403" s="5"/>
      <c r="CL403" s="5"/>
      <c r="CM403" s="5"/>
      <c r="CN403" s="5"/>
      <c r="CO403" s="5"/>
      <c r="CP403" s="5"/>
      <c r="CQ403" s="5"/>
      <c r="CR403" s="5"/>
      <c r="CS403" s="5"/>
      <c r="CT403" s="5"/>
      <c r="CU403" s="5"/>
      <c r="CV403" s="5"/>
      <c r="CW403" s="5"/>
      <c r="CX403" s="5"/>
      <c r="CY403" s="5"/>
      <c r="CZ403" s="5"/>
      <c r="DA403" s="5"/>
      <c r="DB403" s="5"/>
      <c r="DC403" s="5"/>
      <c r="DD403" s="5"/>
      <c r="DE403" s="5"/>
      <c r="DF403" s="5"/>
      <c r="DG403" s="5"/>
      <c r="DH403" s="5"/>
      <c r="DI403" s="5"/>
      <c r="DJ403" s="5"/>
      <c r="DK403" s="5"/>
      <c r="DL403" s="5"/>
      <c r="DM403" s="5"/>
      <c r="DN403" s="5"/>
      <c r="DO403" s="5"/>
      <c r="DP403" s="5"/>
      <c r="DQ403" s="5"/>
      <c r="DR403" s="5"/>
      <c r="DS403" s="5"/>
      <c r="DT403" s="5"/>
      <c r="DU403" s="5"/>
      <c r="DV403" s="5"/>
      <c r="DW403" s="5"/>
      <c r="DX403" s="5"/>
      <c r="DY403" s="5"/>
      <c r="DZ403" s="5"/>
      <c r="EA403" s="5"/>
      <c r="EB403" s="5"/>
      <c r="EC403" s="5"/>
      <c r="ED403" s="5"/>
      <c r="EE403" s="5"/>
      <c r="EF403" s="5"/>
      <c r="EG403" s="5"/>
      <c r="EH403" s="5"/>
      <c r="EI403" s="5"/>
      <c r="EJ403" s="5"/>
      <c r="EK403" s="5"/>
      <c r="EL403" s="5"/>
      <c r="EM403" s="5"/>
      <c r="EN403" s="5"/>
      <c r="EO403" s="5"/>
      <c r="EP403" s="5"/>
      <c r="EQ403" s="5"/>
      <c r="ER403" s="5"/>
      <c r="ES403" s="5"/>
      <c r="ET403" s="5"/>
      <c r="EU403" s="5"/>
      <c r="EV403" s="5"/>
      <c r="EW403" s="5"/>
      <c r="EX403" s="5"/>
      <c r="EY403" s="5"/>
      <c r="EZ403" s="5"/>
      <c r="FA403" s="5"/>
      <c r="FB403" s="5"/>
      <c r="FC403" s="5"/>
      <c r="FD403" s="5"/>
      <c r="FE403" s="5"/>
      <c r="FF403" s="5"/>
      <c r="FG403" s="5"/>
      <c r="FH403" s="5"/>
      <c r="FI403" s="5"/>
      <c r="FJ403" s="5"/>
      <c r="FK403" s="5"/>
      <c r="FL403" s="5"/>
      <c r="FM403" s="5"/>
      <c r="FN403" s="5"/>
    </row>
    <row r="404" spans="21:170" x14ac:dyDescent="0.2">
      <c r="U404" s="5"/>
      <c r="V404" s="5"/>
      <c r="W404" s="5"/>
      <c r="AK404" s="5"/>
      <c r="AL404" s="5"/>
      <c r="AM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  <c r="BP404" s="5"/>
      <c r="BQ404" s="5"/>
      <c r="BR404" s="5"/>
      <c r="BS404" s="5"/>
      <c r="BT404" s="5"/>
      <c r="BU404" s="5"/>
      <c r="BV404" s="5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5"/>
      <c r="CH404" s="5"/>
      <c r="CI404" s="5"/>
      <c r="CJ404" s="5"/>
      <c r="CK404" s="5"/>
      <c r="CL404" s="5"/>
      <c r="CM404" s="5"/>
      <c r="CN404" s="5"/>
      <c r="CO404" s="5"/>
      <c r="CP404" s="5"/>
      <c r="CQ404" s="5"/>
      <c r="CR404" s="5"/>
      <c r="CS404" s="5"/>
      <c r="CT404" s="5"/>
      <c r="CU404" s="5"/>
      <c r="CV404" s="5"/>
      <c r="CW404" s="5"/>
      <c r="CX404" s="5"/>
      <c r="CY404" s="5"/>
      <c r="CZ404" s="5"/>
      <c r="DA404" s="5"/>
      <c r="DB404" s="5"/>
      <c r="DC404" s="5"/>
      <c r="DD404" s="5"/>
      <c r="DE404" s="5"/>
      <c r="DF404" s="5"/>
      <c r="DG404" s="5"/>
      <c r="DH404" s="5"/>
      <c r="DI404" s="5"/>
      <c r="DJ404" s="5"/>
      <c r="DK404" s="5"/>
      <c r="DL404" s="5"/>
      <c r="DM404" s="5"/>
      <c r="DN404" s="5"/>
      <c r="DO404" s="5"/>
      <c r="DP404" s="5"/>
      <c r="DQ404" s="5"/>
      <c r="DR404" s="5"/>
      <c r="DS404" s="5"/>
      <c r="DT404" s="5"/>
      <c r="DU404" s="5"/>
      <c r="DV404" s="5"/>
      <c r="DW404" s="5"/>
      <c r="DX404" s="5"/>
      <c r="DY404" s="5"/>
      <c r="DZ404" s="5"/>
      <c r="EA404" s="5"/>
      <c r="EB404" s="5"/>
      <c r="EC404" s="5"/>
      <c r="ED404" s="5"/>
      <c r="EE404" s="5"/>
      <c r="EF404" s="5"/>
      <c r="EG404" s="5"/>
      <c r="EH404" s="5"/>
      <c r="EI404" s="5"/>
      <c r="EJ404" s="5"/>
      <c r="EK404" s="5"/>
      <c r="EL404" s="5"/>
      <c r="EM404" s="5"/>
      <c r="EN404" s="5"/>
      <c r="EO404" s="5"/>
      <c r="EP404" s="5"/>
      <c r="EQ404" s="5"/>
      <c r="ER404" s="5"/>
      <c r="ES404" s="5"/>
      <c r="ET404" s="5"/>
      <c r="EU404" s="5"/>
      <c r="EV404" s="5"/>
      <c r="EW404" s="5"/>
      <c r="EX404" s="5"/>
      <c r="EY404" s="5"/>
      <c r="EZ404" s="5"/>
      <c r="FA404" s="5"/>
      <c r="FB404" s="5"/>
      <c r="FC404" s="5"/>
      <c r="FD404" s="5"/>
      <c r="FE404" s="5"/>
      <c r="FF404" s="5"/>
      <c r="FG404" s="5"/>
      <c r="FH404" s="5"/>
      <c r="FI404" s="5"/>
      <c r="FJ404" s="5"/>
      <c r="FK404" s="5"/>
      <c r="FL404" s="5"/>
      <c r="FM404" s="5"/>
      <c r="FN404" s="5"/>
    </row>
    <row r="405" spans="21:170" x14ac:dyDescent="0.2">
      <c r="U405" s="5"/>
      <c r="V405" s="5"/>
      <c r="W405" s="5"/>
      <c r="AK405" s="5"/>
      <c r="AL405" s="5"/>
      <c r="AM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  <c r="BP405" s="5"/>
      <c r="BQ405" s="5"/>
      <c r="BR405" s="5"/>
      <c r="BS405" s="5"/>
      <c r="BT405" s="5"/>
      <c r="BU405" s="5"/>
      <c r="BV405" s="5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5"/>
      <c r="CH405" s="5"/>
      <c r="CI405" s="5"/>
      <c r="CJ405" s="5"/>
      <c r="CK405" s="5"/>
      <c r="CL405" s="5"/>
      <c r="CM405" s="5"/>
      <c r="CN405" s="5"/>
      <c r="CO405" s="5"/>
      <c r="CP405" s="5"/>
      <c r="CQ405" s="5"/>
      <c r="CR405" s="5"/>
      <c r="CS405" s="5"/>
      <c r="CT405" s="5"/>
      <c r="CU405" s="5"/>
      <c r="CV405" s="5"/>
      <c r="CW405" s="5"/>
      <c r="CX405" s="5"/>
      <c r="CY405" s="5"/>
      <c r="CZ405" s="5"/>
      <c r="DA405" s="5"/>
      <c r="DB405" s="5"/>
      <c r="DC405" s="5"/>
      <c r="DD405" s="5"/>
      <c r="DE405" s="5"/>
      <c r="DF405" s="5"/>
      <c r="DG405" s="5"/>
      <c r="DH405" s="5"/>
      <c r="DI405" s="5"/>
      <c r="DJ405" s="5"/>
      <c r="DK405" s="5"/>
      <c r="DL405" s="5"/>
      <c r="DM405" s="5"/>
      <c r="DN405" s="5"/>
      <c r="DO405" s="5"/>
      <c r="DP405" s="5"/>
      <c r="DQ405" s="5"/>
      <c r="DR405" s="5"/>
      <c r="DS405" s="5"/>
      <c r="DT405" s="5"/>
      <c r="DU405" s="5"/>
      <c r="DV405" s="5"/>
      <c r="DW405" s="5"/>
      <c r="DX405" s="5"/>
      <c r="DY405" s="5"/>
      <c r="DZ405" s="5"/>
      <c r="EA405" s="5"/>
      <c r="EB405" s="5"/>
      <c r="EC405" s="5"/>
      <c r="ED405" s="5"/>
      <c r="EE405" s="5"/>
      <c r="EF405" s="5"/>
      <c r="EG405" s="5"/>
      <c r="EH405" s="5"/>
      <c r="EI405" s="5"/>
      <c r="EJ405" s="5"/>
      <c r="EK405" s="5"/>
      <c r="EL405" s="5"/>
      <c r="EM405" s="5"/>
      <c r="EN405" s="5"/>
      <c r="EO405" s="5"/>
      <c r="EP405" s="5"/>
      <c r="EQ405" s="5"/>
      <c r="ER405" s="5"/>
      <c r="ES405" s="5"/>
      <c r="ET405" s="5"/>
      <c r="EU405" s="5"/>
      <c r="EV405" s="5"/>
      <c r="EW405" s="5"/>
      <c r="EX405" s="5"/>
      <c r="EY405" s="5"/>
      <c r="EZ405" s="5"/>
      <c r="FA405" s="5"/>
      <c r="FB405" s="5"/>
      <c r="FC405" s="5"/>
      <c r="FD405" s="5"/>
      <c r="FE405" s="5"/>
      <c r="FF405" s="5"/>
      <c r="FG405" s="5"/>
      <c r="FH405" s="5"/>
      <c r="FI405" s="5"/>
      <c r="FJ405" s="5"/>
      <c r="FK405" s="5"/>
      <c r="FL405" s="5"/>
      <c r="FM405" s="5"/>
      <c r="FN405" s="5"/>
    </row>
    <row r="406" spans="21:170" x14ac:dyDescent="0.2">
      <c r="U406" s="5"/>
      <c r="V406" s="5"/>
      <c r="W406" s="5"/>
      <c r="AK406" s="5"/>
      <c r="AL406" s="5"/>
      <c r="AM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  <c r="BP406" s="5"/>
      <c r="BQ406" s="5"/>
      <c r="BR406" s="5"/>
      <c r="BS406" s="5"/>
      <c r="BT406" s="5"/>
      <c r="BU406" s="5"/>
      <c r="BV406" s="5"/>
      <c r="BW406" s="5"/>
      <c r="BX406" s="5"/>
      <c r="BY406" s="5"/>
      <c r="BZ406" s="5"/>
      <c r="CA406" s="5"/>
      <c r="CB406" s="5"/>
      <c r="CC406" s="5"/>
      <c r="CD406" s="5"/>
      <c r="CE406" s="5"/>
      <c r="CF406" s="5"/>
      <c r="CG406" s="5"/>
      <c r="CH406" s="5"/>
      <c r="CI406" s="5"/>
      <c r="CJ406" s="5"/>
      <c r="CK406" s="5"/>
      <c r="CL406" s="5"/>
      <c r="CM406" s="5"/>
      <c r="CN406" s="5"/>
      <c r="CO406" s="5"/>
      <c r="CP406" s="5"/>
      <c r="CQ406" s="5"/>
      <c r="CR406" s="5"/>
      <c r="CS406" s="5"/>
      <c r="CT406" s="5"/>
      <c r="CU406" s="5"/>
      <c r="CV406" s="5"/>
      <c r="CW406" s="5"/>
      <c r="CX406" s="5"/>
      <c r="CY406" s="5"/>
      <c r="CZ406" s="5"/>
      <c r="DA406" s="5"/>
      <c r="DB406" s="5"/>
      <c r="DC406" s="5"/>
      <c r="DD406" s="5"/>
      <c r="DE406" s="5"/>
      <c r="DF406" s="5"/>
      <c r="DG406" s="5"/>
      <c r="DH406" s="5"/>
      <c r="DI406" s="5"/>
      <c r="DJ406" s="5"/>
      <c r="DK406" s="5"/>
      <c r="DL406" s="5"/>
      <c r="DM406" s="5"/>
      <c r="DN406" s="5"/>
      <c r="DO406" s="5"/>
      <c r="DP406" s="5"/>
      <c r="DQ406" s="5"/>
      <c r="DR406" s="5"/>
      <c r="DS406" s="5"/>
      <c r="DT406" s="5"/>
      <c r="DU406" s="5"/>
      <c r="DV406" s="5"/>
      <c r="DW406" s="5"/>
      <c r="DX406" s="5"/>
      <c r="DY406" s="5"/>
      <c r="DZ406" s="5"/>
      <c r="EA406" s="5"/>
      <c r="EB406" s="5"/>
      <c r="EC406" s="5"/>
      <c r="ED406" s="5"/>
      <c r="EE406" s="5"/>
      <c r="EF406" s="5"/>
      <c r="EG406" s="5"/>
      <c r="EH406" s="5"/>
      <c r="EI406" s="5"/>
      <c r="EJ406" s="5"/>
      <c r="EK406" s="5"/>
      <c r="EL406" s="5"/>
      <c r="EM406" s="5"/>
      <c r="EN406" s="5"/>
      <c r="EO406" s="5"/>
      <c r="EP406" s="5"/>
      <c r="EQ406" s="5"/>
      <c r="ER406" s="5"/>
      <c r="ES406" s="5"/>
      <c r="ET406" s="5"/>
      <c r="EU406" s="5"/>
      <c r="EV406" s="5"/>
      <c r="EW406" s="5"/>
      <c r="EX406" s="5"/>
      <c r="EY406" s="5"/>
      <c r="EZ406" s="5"/>
      <c r="FA406" s="5"/>
      <c r="FB406" s="5"/>
      <c r="FC406" s="5"/>
      <c r="FD406" s="5"/>
      <c r="FE406" s="5"/>
      <c r="FF406" s="5"/>
      <c r="FG406" s="5"/>
      <c r="FH406" s="5"/>
      <c r="FI406" s="5"/>
      <c r="FJ406" s="5"/>
      <c r="FK406" s="5"/>
      <c r="FL406" s="5"/>
      <c r="FM406" s="5"/>
      <c r="FN406" s="5"/>
    </row>
    <row r="407" spans="21:170" x14ac:dyDescent="0.2">
      <c r="U407" s="5"/>
      <c r="V407" s="5"/>
      <c r="W407" s="5"/>
      <c r="AK407" s="5"/>
      <c r="AL407" s="5"/>
      <c r="AM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5"/>
      <c r="BP407" s="5"/>
      <c r="BQ407" s="5"/>
      <c r="BR407" s="5"/>
      <c r="BS407" s="5"/>
      <c r="BT407" s="5"/>
      <c r="BU407" s="5"/>
      <c r="BV407" s="5"/>
      <c r="BW407" s="5"/>
      <c r="BX407" s="5"/>
      <c r="BY407" s="5"/>
      <c r="BZ407" s="5"/>
      <c r="CA407" s="5"/>
      <c r="CB407" s="5"/>
      <c r="CC407" s="5"/>
      <c r="CD407" s="5"/>
      <c r="CE407" s="5"/>
      <c r="CF407" s="5"/>
      <c r="CG407" s="5"/>
      <c r="CH407" s="5"/>
      <c r="CI407" s="5"/>
      <c r="CJ407" s="5"/>
      <c r="CK407" s="5"/>
      <c r="CL407" s="5"/>
      <c r="CM407" s="5"/>
      <c r="CN407" s="5"/>
      <c r="CO407" s="5"/>
      <c r="CP407" s="5"/>
      <c r="CQ407" s="5"/>
      <c r="CR407" s="5"/>
      <c r="CS407" s="5"/>
      <c r="CT407" s="5"/>
      <c r="CU407" s="5"/>
      <c r="CV407" s="5"/>
      <c r="CW407" s="5"/>
      <c r="CX407" s="5"/>
      <c r="CY407" s="5"/>
      <c r="CZ407" s="5"/>
      <c r="DA407" s="5"/>
      <c r="DB407" s="5"/>
      <c r="DC407" s="5"/>
      <c r="DD407" s="5"/>
      <c r="DE407" s="5"/>
      <c r="DF407" s="5"/>
      <c r="DG407" s="5"/>
      <c r="DH407" s="5"/>
      <c r="DI407" s="5"/>
      <c r="DJ407" s="5"/>
      <c r="DK407" s="5"/>
      <c r="DL407" s="5"/>
      <c r="DM407" s="5"/>
      <c r="DN407" s="5"/>
      <c r="DO407" s="5"/>
      <c r="DP407" s="5"/>
      <c r="DQ407" s="5"/>
      <c r="DR407" s="5"/>
      <c r="DS407" s="5"/>
      <c r="DT407" s="5"/>
      <c r="DU407" s="5"/>
      <c r="DV407" s="5"/>
      <c r="DW407" s="5"/>
      <c r="DX407" s="5"/>
      <c r="DY407" s="5"/>
      <c r="DZ407" s="5"/>
      <c r="EA407" s="5"/>
      <c r="EB407" s="5"/>
      <c r="EC407" s="5"/>
      <c r="ED407" s="5"/>
      <c r="EE407" s="5"/>
      <c r="EF407" s="5"/>
      <c r="EG407" s="5"/>
      <c r="EH407" s="5"/>
      <c r="EI407" s="5"/>
      <c r="EJ407" s="5"/>
      <c r="EK407" s="5"/>
      <c r="EL407" s="5"/>
      <c r="EM407" s="5"/>
      <c r="EN407" s="5"/>
      <c r="EO407" s="5"/>
      <c r="EP407" s="5"/>
      <c r="EQ407" s="5"/>
      <c r="ER407" s="5"/>
      <c r="ES407" s="5"/>
      <c r="ET407" s="5"/>
      <c r="EU407" s="5"/>
      <c r="EV407" s="5"/>
      <c r="EW407" s="5"/>
      <c r="EX407" s="5"/>
      <c r="EY407" s="5"/>
      <c r="EZ407" s="5"/>
      <c r="FA407" s="5"/>
      <c r="FB407" s="5"/>
      <c r="FC407" s="5"/>
      <c r="FD407" s="5"/>
      <c r="FE407" s="5"/>
      <c r="FF407" s="5"/>
      <c r="FG407" s="5"/>
      <c r="FH407" s="5"/>
      <c r="FI407" s="5"/>
      <c r="FJ407" s="5"/>
      <c r="FK407" s="5"/>
      <c r="FL407" s="5"/>
      <c r="FM407" s="5"/>
      <c r="FN407" s="5"/>
    </row>
    <row r="408" spans="21:170" x14ac:dyDescent="0.2">
      <c r="U408" s="5"/>
      <c r="V408" s="5"/>
      <c r="W408" s="5"/>
      <c r="AK408" s="5"/>
      <c r="AL408" s="5"/>
      <c r="AM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5"/>
      <c r="BP408" s="5"/>
      <c r="BQ408" s="5"/>
      <c r="BR408" s="5"/>
      <c r="BS408" s="5"/>
      <c r="BT408" s="5"/>
      <c r="BU408" s="5"/>
      <c r="BV408" s="5"/>
      <c r="BW408" s="5"/>
      <c r="BX408" s="5"/>
      <c r="BY408" s="5"/>
      <c r="BZ408" s="5"/>
      <c r="CA408" s="5"/>
      <c r="CB408" s="5"/>
      <c r="CC408" s="5"/>
      <c r="CD408" s="5"/>
      <c r="CE408" s="5"/>
      <c r="CF408" s="5"/>
      <c r="CG408" s="5"/>
      <c r="CH408" s="5"/>
      <c r="CI408" s="5"/>
      <c r="CJ408" s="5"/>
      <c r="CK408" s="5"/>
      <c r="CL408" s="5"/>
      <c r="CM408" s="5"/>
      <c r="CN408" s="5"/>
      <c r="CO408" s="5"/>
      <c r="CP408" s="5"/>
      <c r="CQ408" s="5"/>
      <c r="CR408" s="5"/>
      <c r="CS408" s="5"/>
      <c r="CT408" s="5"/>
      <c r="CU408" s="5"/>
      <c r="CV408" s="5"/>
      <c r="CW408" s="5"/>
      <c r="CX408" s="5"/>
      <c r="CY408" s="5"/>
      <c r="CZ408" s="5"/>
      <c r="DA408" s="5"/>
      <c r="DB408" s="5"/>
      <c r="DC408" s="5"/>
      <c r="DD408" s="5"/>
      <c r="DE408" s="5"/>
      <c r="DF408" s="5"/>
      <c r="DG408" s="5"/>
      <c r="DH408" s="5"/>
      <c r="DI408" s="5"/>
      <c r="DJ408" s="5"/>
      <c r="DK408" s="5"/>
      <c r="DL408" s="5"/>
      <c r="DM408" s="5"/>
      <c r="DN408" s="5"/>
      <c r="DO408" s="5"/>
      <c r="DP408" s="5"/>
      <c r="DQ408" s="5"/>
      <c r="DR408" s="5"/>
      <c r="DS408" s="5"/>
      <c r="DT408" s="5"/>
      <c r="DU408" s="5"/>
      <c r="DV408" s="5"/>
      <c r="DW408" s="5"/>
      <c r="DX408" s="5"/>
      <c r="DY408" s="5"/>
      <c r="DZ408" s="5"/>
      <c r="EA408" s="5"/>
      <c r="EB408" s="5"/>
      <c r="EC408" s="5"/>
      <c r="ED408" s="5"/>
      <c r="EE408" s="5"/>
      <c r="EF408" s="5"/>
      <c r="EG408" s="5"/>
      <c r="EH408" s="5"/>
      <c r="EI408" s="5"/>
      <c r="EJ408" s="5"/>
      <c r="EK408" s="5"/>
      <c r="EL408" s="5"/>
      <c r="EM408" s="5"/>
      <c r="EN408" s="5"/>
      <c r="EO408" s="5"/>
      <c r="EP408" s="5"/>
      <c r="EQ408" s="5"/>
      <c r="ER408" s="5"/>
      <c r="ES408" s="5"/>
      <c r="ET408" s="5"/>
      <c r="EU408" s="5"/>
      <c r="EV408" s="5"/>
      <c r="EW408" s="5"/>
      <c r="EX408" s="5"/>
      <c r="EY408" s="5"/>
      <c r="EZ408" s="5"/>
      <c r="FA408" s="5"/>
      <c r="FB408" s="5"/>
      <c r="FC408" s="5"/>
      <c r="FD408" s="5"/>
      <c r="FE408" s="5"/>
      <c r="FF408" s="5"/>
      <c r="FG408" s="5"/>
      <c r="FH408" s="5"/>
      <c r="FI408" s="5"/>
      <c r="FJ408" s="5"/>
      <c r="FK408" s="5"/>
      <c r="FL408" s="5"/>
      <c r="FM408" s="5"/>
      <c r="FN408" s="5"/>
    </row>
    <row r="409" spans="21:170" x14ac:dyDescent="0.2">
      <c r="U409" s="5"/>
      <c r="V409" s="5"/>
      <c r="W409" s="5"/>
      <c r="AK409" s="5"/>
      <c r="AL409" s="5"/>
      <c r="AM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5"/>
      <c r="BP409" s="5"/>
      <c r="BQ409" s="5"/>
      <c r="BR409" s="5"/>
      <c r="BS409" s="5"/>
      <c r="BT409" s="5"/>
      <c r="BU409" s="5"/>
      <c r="BV409" s="5"/>
      <c r="BW409" s="5"/>
      <c r="BX409" s="5"/>
      <c r="BY409" s="5"/>
      <c r="BZ409" s="5"/>
      <c r="CA409" s="5"/>
      <c r="CB409" s="5"/>
      <c r="CC409" s="5"/>
      <c r="CD409" s="5"/>
      <c r="CE409" s="5"/>
      <c r="CF409" s="5"/>
      <c r="CG409" s="5"/>
      <c r="CH409" s="5"/>
      <c r="CI409" s="5"/>
      <c r="CJ409" s="5"/>
      <c r="CK409" s="5"/>
      <c r="CL409" s="5"/>
      <c r="CM409" s="5"/>
      <c r="CN409" s="5"/>
      <c r="CO409" s="5"/>
      <c r="CP409" s="5"/>
      <c r="CQ409" s="5"/>
      <c r="CR409" s="5"/>
      <c r="CS409" s="5"/>
      <c r="CT409" s="5"/>
      <c r="CU409" s="5"/>
      <c r="CV409" s="5"/>
      <c r="CW409" s="5"/>
      <c r="CX409" s="5"/>
      <c r="CY409" s="5"/>
      <c r="CZ409" s="5"/>
      <c r="DA409" s="5"/>
      <c r="DB409" s="5"/>
      <c r="DC409" s="5"/>
      <c r="DD409" s="5"/>
      <c r="DE409" s="5"/>
      <c r="DF409" s="5"/>
      <c r="DG409" s="5"/>
      <c r="DH409" s="5"/>
      <c r="DI409" s="5"/>
      <c r="DJ409" s="5"/>
      <c r="DK409" s="5"/>
      <c r="DL409" s="5"/>
      <c r="DM409" s="5"/>
      <c r="DN409" s="5"/>
      <c r="DO409" s="5"/>
      <c r="DP409" s="5"/>
      <c r="DQ409" s="5"/>
      <c r="DR409" s="5"/>
      <c r="DS409" s="5"/>
      <c r="DT409" s="5"/>
      <c r="DU409" s="5"/>
      <c r="DV409" s="5"/>
      <c r="DW409" s="5"/>
      <c r="DX409" s="5"/>
      <c r="DY409" s="5"/>
      <c r="DZ409" s="5"/>
      <c r="EA409" s="5"/>
      <c r="EB409" s="5"/>
      <c r="EC409" s="5"/>
      <c r="ED409" s="5"/>
      <c r="EE409" s="5"/>
      <c r="EF409" s="5"/>
      <c r="EG409" s="5"/>
      <c r="EH409" s="5"/>
      <c r="EI409" s="5"/>
      <c r="EJ409" s="5"/>
      <c r="EK409" s="5"/>
      <c r="EL409" s="5"/>
      <c r="EM409" s="5"/>
      <c r="EN409" s="5"/>
      <c r="EO409" s="5"/>
      <c r="EP409" s="5"/>
      <c r="EQ409" s="5"/>
      <c r="ER409" s="5"/>
      <c r="ES409" s="5"/>
      <c r="ET409" s="5"/>
      <c r="EU409" s="5"/>
      <c r="EV409" s="5"/>
      <c r="EW409" s="5"/>
      <c r="EX409" s="5"/>
      <c r="EY409" s="5"/>
      <c r="EZ409" s="5"/>
      <c r="FA409" s="5"/>
      <c r="FB409" s="5"/>
      <c r="FC409" s="5"/>
      <c r="FD409" s="5"/>
      <c r="FE409" s="5"/>
      <c r="FF409" s="5"/>
      <c r="FG409" s="5"/>
      <c r="FH409" s="5"/>
      <c r="FI409" s="5"/>
      <c r="FJ409" s="5"/>
      <c r="FK409" s="5"/>
      <c r="FL409" s="5"/>
      <c r="FM409" s="5"/>
      <c r="FN409" s="5"/>
    </row>
    <row r="410" spans="21:170" x14ac:dyDescent="0.2">
      <c r="U410" s="5"/>
      <c r="V410" s="5"/>
      <c r="W410" s="5"/>
      <c r="AK410" s="5"/>
      <c r="AL410" s="5"/>
      <c r="AM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5"/>
      <c r="BP410" s="5"/>
      <c r="BQ410" s="5"/>
      <c r="BR410" s="5"/>
      <c r="BS410" s="5"/>
      <c r="BT410" s="5"/>
      <c r="BU410" s="5"/>
      <c r="BV410" s="5"/>
      <c r="BW410" s="5"/>
      <c r="BX410" s="5"/>
      <c r="BY410" s="5"/>
      <c r="BZ410" s="5"/>
      <c r="CA410" s="5"/>
      <c r="CB410" s="5"/>
      <c r="CC410" s="5"/>
      <c r="CD410" s="5"/>
      <c r="CE410" s="5"/>
      <c r="CF410" s="5"/>
      <c r="CG410" s="5"/>
      <c r="CH410" s="5"/>
      <c r="CI410" s="5"/>
      <c r="CJ410" s="5"/>
      <c r="CK410" s="5"/>
      <c r="CL410" s="5"/>
      <c r="CM410" s="5"/>
      <c r="CN410" s="5"/>
      <c r="CO410" s="5"/>
      <c r="CP410" s="5"/>
      <c r="CQ410" s="5"/>
      <c r="CR410" s="5"/>
      <c r="CS410" s="5"/>
      <c r="CT410" s="5"/>
      <c r="CU410" s="5"/>
      <c r="CV410" s="5"/>
      <c r="CW410" s="5"/>
      <c r="CX410" s="5"/>
      <c r="CY410" s="5"/>
      <c r="CZ410" s="5"/>
      <c r="DA410" s="5"/>
      <c r="DB410" s="5"/>
      <c r="DC410" s="5"/>
      <c r="DD410" s="5"/>
      <c r="DE410" s="5"/>
      <c r="DF410" s="5"/>
      <c r="DG410" s="5"/>
      <c r="DH410" s="5"/>
      <c r="DI410" s="5"/>
      <c r="DJ410" s="5"/>
      <c r="DK410" s="5"/>
      <c r="DL410" s="5"/>
      <c r="DM410" s="5"/>
      <c r="DN410" s="5"/>
      <c r="DO410" s="5"/>
      <c r="DP410" s="5"/>
      <c r="DQ410" s="5"/>
      <c r="DR410" s="5"/>
      <c r="DS410" s="5"/>
      <c r="DT410" s="5"/>
      <c r="DU410" s="5"/>
      <c r="DV410" s="5"/>
      <c r="DW410" s="5"/>
      <c r="DX410" s="5"/>
      <c r="DY410" s="5"/>
      <c r="DZ410" s="5"/>
      <c r="EA410" s="5"/>
      <c r="EB410" s="5"/>
      <c r="EC410" s="5"/>
      <c r="ED410" s="5"/>
      <c r="EE410" s="5"/>
      <c r="EF410" s="5"/>
      <c r="EG410" s="5"/>
      <c r="EH410" s="5"/>
      <c r="EI410" s="5"/>
      <c r="EJ410" s="5"/>
      <c r="EK410" s="5"/>
      <c r="EL410" s="5"/>
      <c r="EM410" s="5"/>
      <c r="EN410" s="5"/>
      <c r="EO410" s="5"/>
      <c r="EP410" s="5"/>
      <c r="EQ410" s="5"/>
      <c r="ER410" s="5"/>
      <c r="ES410" s="5"/>
      <c r="ET410" s="5"/>
      <c r="EU410" s="5"/>
      <c r="EV410" s="5"/>
      <c r="EW410" s="5"/>
      <c r="EX410" s="5"/>
      <c r="EY410" s="5"/>
      <c r="EZ410" s="5"/>
      <c r="FA410" s="5"/>
      <c r="FB410" s="5"/>
      <c r="FC410" s="5"/>
      <c r="FD410" s="5"/>
      <c r="FE410" s="5"/>
      <c r="FF410" s="5"/>
      <c r="FG410" s="5"/>
      <c r="FH410" s="5"/>
      <c r="FI410" s="5"/>
      <c r="FJ410" s="5"/>
      <c r="FK410" s="5"/>
      <c r="FL410" s="5"/>
      <c r="FM410" s="5"/>
      <c r="FN410" s="5"/>
    </row>
    <row r="411" spans="21:170" x14ac:dyDescent="0.2">
      <c r="U411" s="5"/>
      <c r="V411" s="5"/>
      <c r="W411" s="5"/>
      <c r="AK411" s="5"/>
      <c r="AL411" s="5"/>
      <c r="AM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  <c r="BO411" s="5"/>
      <c r="BP411" s="5"/>
      <c r="BQ411" s="5"/>
      <c r="BR411" s="5"/>
      <c r="BS411" s="5"/>
      <c r="BT411" s="5"/>
      <c r="BU411" s="5"/>
      <c r="BV411" s="5"/>
      <c r="BW411" s="5"/>
      <c r="BX411" s="5"/>
      <c r="BY411" s="5"/>
      <c r="BZ411" s="5"/>
      <c r="CA411" s="5"/>
      <c r="CB411" s="5"/>
      <c r="CC411" s="5"/>
      <c r="CD411" s="5"/>
      <c r="CE411" s="5"/>
      <c r="CF411" s="5"/>
      <c r="CG411" s="5"/>
      <c r="CH411" s="5"/>
      <c r="CI411" s="5"/>
      <c r="CJ411" s="5"/>
      <c r="CK411" s="5"/>
      <c r="CL411" s="5"/>
      <c r="CM411" s="5"/>
      <c r="CN411" s="5"/>
      <c r="CO411" s="5"/>
      <c r="CP411" s="5"/>
      <c r="CQ411" s="5"/>
      <c r="CR411" s="5"/>
      <c r="CS411" s="5"/>
      <c r="CT411" s="5"/>
      <c r="CU411" s="5"/>
      <c r="CV411" s="5"/>
      <c r="CW411" s="5"/>
      <c r="CX411" s="5"/>
      <c r="CY411" s="5"/>
      <c r="CZ411" s="5"/>
      <c r="DA411" s="5"/>
      <c r="DB411" s="5"/>
      <c r="DC411" s="5"/>
      <c r="DD411" s="5"/>
      <c r="DE411" s="5"/>
      <c r="DF411" s="5"/>
      <c r="DG411" s="5"/>
      <c r="DH411" s="5"/>
      <c r="DI411" s="5"/>
      <c r="DJ411" s="5"/>
      <c r="DK411" s="5"/>
      <c r="DL411" s="5"/>
      <c r="DM411" s="5"/>
      <c r="DN411" s="5"/>
      <c r="DO411" s="5"/>
      <c r="DP411" s="5"/>
      <c r="DQ411" s="5"/>
      <c r="DR411" s="5"/>
      <c r="DS411" s="5"/>
      <c r="DT411" s="5"/>
      <c r="DU411" s="5"/>
      <c r="DV411" s="5"/>
      <c r="DW411" s="5"/>
      <c r="DX411" s="5"/>
      <c r="DY411" s="5"/>
      <c r="DZ411" s="5"/>
      <c r="EA411" s="5"/>
      <c r="EB411" s="5"/>
      <c r="EC411" s="5"/>
      <c r="ED411" s="5"/>
      <c r="EE411" s="5"/>
      <c r="EF411" s="5"/>
      <c r="EG411" s="5"/>
      <c r="EH411" s="5"/>
      <c r="EI411" s="5"/>
      <c r="EJ411" s="5"/>
      <c r="EK411" s="5"/>
      <c r="EL411" s="5"/>
      <c r="EM411" s="5"/>
      <c r="EN411" s="5"/>
      <c r="EO411" s="5"/>
      <c r="EP411" s="5"/>
      <c r="EQ411" s="5"/>
      <c r="ER411" s="5"/>
      <c r="ES411" s="5"/>
      <c r="ET411" s="5"/>
      <c r="EU411" s="5"/>
      <c r="EV411" s="5"/>
      <c r="EW411" s="5"/>
      <c r="EX411" s="5"/>
      <c r="EY411" s="5"/>
      <c r="EZ411" s="5"/>
      <c r="FA411" s="5"/>
      <c r="FB411" s="5"/>
      <c r="FC411" s="5"/>
      <c r="FD411" s="5"/>
      <c r="FE411" s="5"/>
      <c r="FF411" s="5"/>
      <c r="FG411" s="5"/>
      <c r="FH411" s="5"/>
      <c r="FI411" s="5"/>
      <c r="FJ411" s="5"/>
      <c r="FK411" s="5"/>
      <c r="FL411" s="5"/>
      <c r="FM411" s="5"/>
      <c r="FN411" s="5"/>
    </row>
    <row r="412" spans="21:170" x14ac:dyDescent="0.2">
      <c r="U412" s="5"/>
      <c r="V412" s="5"/>
      <c r="W412" s="5"/>
      <c r="AK412" s="5"/>
      <c r="AL412" s="5"/>
      <c r="AM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5"/>
      <c r="BP412" s="5"/>
      <c r="BQ412" s="5"/>
      <c r="BR412" s="5"/>
      <c r="BS412" s="5"/>
      <c r="BT412" s="5"/>
      <c r="BU412" s="5"/>
      <c r="BV412" s="5"/>
      <c r="BW412" s="5"/>
      <c r="BX412" s="5"/>
      <c r="BY412" s="5"/>
      <c r="BZ412" s="5"/>
      <c r="CA412" s="5"/>
      <c r="CB412" s="5"/>
      <c r="CC412" s="5"/>
      <c r="CD412" s="5"/>
      <c r="CE412" s="5"/>
      <c r="CF412" s="5"/>
      <c r="CG412" s="5"/>
      <c r="CH412" s="5"/>
      <c r="CI412" s="5"/>
      <c r="CJ412" s="5"/>
      <c r="CK412" s="5"/>
      <c r="CL412" s="5"/>
      <c r="CM412" s="5"/>
      <c r="CN412" s="5"/>
      <c r="CO412" s="5"/>
      <c r="CP412" s="5"/>
      <c r="CQ412" s="5"/>
      <c r="CR412" s="5"/>
      <c r="CS412" s="5"/>
      <c r="CT412" s="5"/>
      <c r="CU412" s="5"/>
      <c r="CV412" s="5"/>
      <c r="CW412" s="5"/>
      <c r="CX412" s="5"/>
      <c r="CY412" s="5"/>
      <c r="CZ412" s="5"/>
      <c r="DA412" s="5"/>
      <c r="DB412" s="5"/>
      <c r="DC412" s="5"/>
      <c r="DD412" s="5"/>
      <c r="DE412" s="5"/>
      <c r="DF412" s="5"/>
      <c r="DG412" s="5"/>
      <c r="DH412" s="5"/>
      <c r="DI412" s="5"/>
      <c r="DJ412" s="5"/>
      <c r="DK412" s="5"/>
      <c r="DL412" s="5"/>
      <c r="DM412" s="5"/>
      <c r="DN412" s="5"/>
      <c r="DO412" s="5"/>
      <c r="DP412" s="5"/>
      <c r="DQ412" s="5"/>
      <c r="DR412" s="5"/>
      <c r="DS412" s="5"/>
      <c r="DT412" s="5"/>
      <c r="DU412" s="5"/>
      <c r="DV412" s="5"/>
      <c r="DW412" s="5"/>
      <c r="DX412" s="5"/>
      <c r="DY412" s="5"/>
      <c r="DZ412" s="5"/>
      <c r="EA412" s="5"/>
      <c r="EB412" s="5"/>
      <c r="EC412" s="5"/>
      <c r="ED412" s="5"/>
      <c r="EE412" s="5"/>
      <c r="EF412" s="5"/>
      <c r="EG412" s="5"/>
      <c r="EH412" s="5"/>
      <c r="EI412" s="5"/>
      <c r="EJ412" s="5"/>
      <c r="EK412" s="5"/>
      <c r="EL412" s="5"/>
      <c r="EM412" s="5"/>
      <c r="EN412" s="5"/>
      <c r="EO412" s="5"/>
      <c r="EP412" s="5"/>
      <c r="EQ412" s="5"/>
      <c r="ER412" s="5"/>
      <c r="ES412" s="5"/>
      <c r="ET412" s="5"/>
      <c r="EU412" s="5"/>
      <c r="EV412" s="5"/>
      <c r="EW412" s="5"/>
      <c r="EX412" s="5"/>
      <c r="EY412" s="5"/>
      <c r="EZ412" s="5"/>
      <c r="FA412" s="5"/>
      <c r="FB412" s="5"/>
      <c r="FC412" s="5"/>
      <c r="FD412" s="5"/>
      <c r="FE412" s="5"/>
      <c r="FF412" s="5"/>
      <c r="FG412" s="5"/>
      <c r="FH412" s="5"/>
      <c r="FI412" s="5"/>
      <c r="FJ412" s="5"/>
      <c r="FK412" s="5"/>
      <c r="FL412" s="5"/>
      <c r="FM412" s="5"/>
      <c r="FN412" s="5"/>
    </row>
    <row r="413" spans="21:170" x14ac:dyDescent="0.2">
      <c r="U413" s="5"/>
      <c r="V413" s="5"/>
      <c r="W413" s="5"/>
      <c r="AK413" s="5"/>
      <c r="AL413" s="5"/>
      <c r="AM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  <c r="BO413" s="5"/>
      <c r="BP413" s="5"/>
      <c r="BQ413" s="5"/>
      <c r="BR413" s="5"/>
      <c r="BS413" s="5"/>
      <c r="BT413" s="5"/>
      <c r="BU413" s="5"/>
      <c r="BV413" s="5"/>
      <c r="BW413" s="5"/>
      <c r="BX413" s="5"/>
      <c r="BY413" s="5"/>
      <c r="BZ413" s="5"/>
      <c r="CA413" s="5"/>
      <c r="CB413" s="5"/>
      <c r="CC413" s="5"/>
      <c r="CD413" s="5"/>
      <c r="CE413" s="5"/>
      <c r="CF413" s="5"/>
      <c r="CG413" s="5"/>
      <c r="CH413" s="5"/>
      <c r="CI413" s="5"/>
      <c r="CJ413" s="5"/>
      <c r="CK413" s="5"/>
      <c r="CL413" s="5"/>
      <c r="CM413" s="5"/>
      <c r="CN413" s="5"/>
      <c r="CO413" s="5"/>
      <c r="CP413" s="5"/>
      <c r="CQ413" s="5"/>
      <c r="CR413" s="5"/>
      <c r="CS413" s="5"/>
      <c r="CT413" s="5"/>
      <c r="CU413" s="5"/>
      <c r="CV413" s="5"/>
      <c r="CW413" s="5"/>
      <c r="CX413" s="5"/>
      <c r="CY413" s="5"/>
      <c r="CZ413" s="5"/>
      <c r="DA413" s="5"/>
      <c r="DB413" s="5"/>
      <c r="DC413" s="5"/>
      <c r="DD413" s="5"/>
      <c r="DE413" s="5"/>
      <c r="DF413" s="5"/>
      <c r="DG413" s="5"/>
      <c r="DH413" s="5"/>
      <c r="DI413" s="5"/>
      <c r="DJ413" s="5"/>
      <c r="DK413" s="5"/>
      <c r="DL413" s="5"/>
      <c r="DM413" s="5"/>
      <c r="DN413" s="5"/>
      <c r="DO413" s="5"/>
      <c r="DP413" s="5"/>
      <c r="DQ413" s="5"/>
      <c r="DR413" s="5"/>
      <c r="DS413" s="5"/>
      <c r="DT413" s="5"/>
      <c r="DU413" s="5"/>
      <c r="DV413" s="5"/>
      <c r="DW413" s="5"/>
      <c r="DX413" s="5"/>
      <c r="DY413" s="5"/>
      <c r="DZ413" s="5"/>
      <c r="EA413" s="5"/>
      <c r="EB413" s="5"/>
      <c r="EC413" s="5"/>
      <c r="ED413" s="5"/>
      <c r="EE413" s="5"/>
      <c r="EF413" s="5"/>
      <c r="EG413" s="5"/>
      <c r="EH413" s="5"/>
      <c r="EI413" s="5"/>
      <c r="EJ413" s="5"/>
      <c r="EK413" s="5"/>
      <c r="EL413" s="5"/>
      <c r="EM413" s="5"/>
      <c r="EN413" s="5"/>
      <c r="EO413" s="5"/>
      <c r="EP413" s="5"/>
      <c r="EQ413" s="5"/>
      <c r="ER413" s="5"/>
      <c r="ES413" s="5"/>
      <c r="ET413" s="5"/>
      <c r="EU413" s="5"/>
      <c r="EV413" s="5"/>
      <c r="EW413" s="5"/>
      <c r="EX413" s="5"/>
      <c r="EY413" s="5"/>
      <c r="EZ413" s="5"/>
      <c r="FA413" s="5"/>
      <c r="FB413" s="5"/>
      <c r="FC413" s="5"/>
      <c r="FD413" s="5"/>
      <c r="FE413" s="5"/>
      <c r="FF413" s="5"/>
      <c r="FG413" s="5"/>
      <c r="FH413" s="5"/>
      <c r="FI413" s="5"/>
      <c r="FJ413" s="5"/>
      <c r="FK413" s="5"/>
      <c r="FL413" s="5"/>
      <c r="FM413" s="5"/>
      <c r="FN413" s="5"/>
    </row>
    <row r="414" spans="21:170" x14ac:dyDescent="0.2">
      <c r="U414" s="5"/>
      <c r="V414" s="5"/>
      <c r="W414" s="5"/>
      <c r="AK414" s="5"/>
      <c r="AL414" s="5"/>
      <c r="AM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5"/>
      <c r="BP414" s="5"/>
      <c r="BQ414" s="5"/>
      <c r="BR414" s="5"/>
      <c r="BS414" s="5"/>
      <c r="BT414" s="5"/>
      <c r="BU414" s="5"/>
      <c r="BV414" s="5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5"/>
      <c r="CH414" s="5"/>
      <c r="CI414" s="5"/>
      <c r="CJ414" s="5"/>
      <c r="CK414" s="5"/>
      <c r="CL414" s="5"/>
      <c r="CM414" s="5"/>
      <c r="CN414" s="5"/>
      <c r="CO414" s="5"/>
      <c r="CP414" s="5"/>
      <c r="CQ414" s="5"/>
      <c r="CR414" s="5"/>
      <c r="CS414" s="5"/>
      <c r="CT414" s="5"/>
      <c r="CU414" s="5"/>
      <c r="CV414" s="5"/>
      <c r="CW414" s="5"/>
      <c r="CX414" s="5"/>
      <c r="CY414" s="5"/>
      <c r="CZ414" s="5"/>
      <c r="DA414" s="5"/>
      <c r="DB414" s="5"/>
      <c r="DC414" s="5"/>
      <c r="DD414" s="5"/>
      <c r="DE414" s="5"/>
      <c r="DF414" s="5"/>
      <c r="DG414" s="5"/>
      <c r="DH414" s="5"/>
      <c r="DI414" s="5"/>
      <c r="DJ414" s="5"/>
      <c r="DK414" s="5"/>
      <c r="DL414" s="5"/>
      <c r="DM414" s="5"/>
      <c r="DN414" s="5"/>
      <c r="DO414" s="5"/>
      <c r="DP414" s="5"/>
      <c r="DQ414" s="5"/>
      <c r="DR414" s="5"/>
      <c r="DS414" s="5"/>
      <c r="DT414" s="5"/>
      <c r="DU414" s="5"/>
      <c r="DV414" s="5"/>
      <c r="DW414" s="5"/>
      <c r="DX414" s="5"/>
      <c r="DY414" s="5"/>
      <c r="DZ414" s="5"/>
      <c r="EA414" s="5"/>
      <c r="EB414" s="5"/>
      <c r="EC414" s="5"/>
      <c r="ED414" s="5"/>
      <c r="EE414" s="5"/>
      <c r="EF414" s="5"/>
      <c r="EG414" s="5"/>
      <c r="EH414" s="5"/>
      <c r="EI414" s="5"/>
      <c r="EJ414" s="5"/>
      <c r="EK414" s="5"/>
      <c r="EL414" s="5"/>
      <c r="EM414" s="5"/>
      <c r="EN414" s="5"/>
      <c r="EO414" s="5"/>
      <c r="EP414" s="5"/>
      <c r="EQ414" s="5"/>
      <c r="ER414" s="5"/>
      <c r="ES414" s="5"/>
      <c r="ET414" s="5"/>
      <c r="EU414" s="5"/>
      <c r="EV414" s="5"/>
      <c r="EW414" s="5"/>
      <c r="EX414" s="5"/>
      <c r="EY414" s="5"/>
      <c r="EZ414" s="5"/>
      <c r="FA414" s="5"/>
      <c r="FB414" s="5"/>
      <c r="FC414" s="5"/>
      <c r="FD414" s="5"/>
      <c r="FE414" s="5"/>
      <c r="FF414" s="5"/>
      <c r="FG414" s="5"/>
      <c r="FH414" s="5"/>
      <c r="FI414" s="5"/>
      <c r="FJ414" s="5"/>
      <c r="FK414" s="5"/>
      <c r="FL414" s="5"/>
      <c r="FM414" s="5"/>
      <c r="FN414" s="5"/>
    </row>
    <row r="415" spans="21:170" x14ac:dyDescent="0.2">
      <c r="U415" s="5"/>
      <c r="V415" s="5"/>
      <c r="W415" s="5"/>
      <c r="AK415" s="5"/>
      <c r="AL415" s="5"/>
      <c r="AM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  <c r="BO415" s="5"/>
      <c r="BP415" s="5"/>
      <c r="BQ415" s="5"/>
      <c r="BR415" s="5"/>
      <c r="BS415" s="5"/>
      <c r="BT415" s="5"/>
      <c r="BU415" s="5"/>
      <c r="BV415" s="5"/>
      <c r="BW415" s="5"/>
      <c r="BX415" s="5"/>
      <c r="BY415" s="5"/>
      <c r="BZ415" s="5"/>
      <c r="CA415" s="5"/>
      <c r="CB415" s="5"/>
      <c r="CC415" s="5"/>
      <c r="CD415" s="5"/>
      <c r="CE415" s="5"/>
      <c r="CF415" s="5"/>
      <c r="CG415" s="5"/>
      <c r="CH415" s="5"/>
      <c r="CI415" s="5"/>
      <c r="CJ415" s="5"/>
      <c r="CK415" s="5"/>
      <c r="CL415" s="5"/>
      <c r="CM415" s="5"/>
      <c r="CN415" s="5"/>
      <c r="CO415" s="5"/>
      <c r="CP415" s="5"/>
      <c r="CQ415" s="5"/>
      <c r="CR415" s="5"/>
      <c r="CS415" s="5"/>
      <c r="CT415" s="5"/>
      <c r="CU415" s="5"/>
      <c r="CV415" s="5"/>
      <c r="CW415" s="5"/>
      <c r="CX415" s="5"/>
      <c r="CY415" s="5"/>
      <c r="CZ415" s="5"/>
      <c r="DA415" s="5"/>
      <c r="DB415" s="5"/>
      <c r="DC415" s="5"/>
      <c r="DD415" s="5"/>
      <c r="DE415" s="5"/>
      <c r="DF415" s="5"/>
      <c r="DG415" s="5"/>
      <c r="DH415" s="5"/>
      <c r="DI415" s="5"/>
      <c r="DJ415" s="5"/>
      <c r="DK415" s="5"/>
      <c r="DL415" s="5"/>
      <c r="DM415" s="5"/>
      <c r="DN415" s="5"/>
      <c r="DO415" s="5"/>
      <c r="DP415" s="5"/>
      <c r="DQ415" s="5"/>
      <c r="DR415" s="5"/>
      <c r="DS415" s="5"/>
      <c r="DT415" s="5"/>
      <c r="DU415" s="5"/>
      <c r="DV415" s="5"/>
      <c r="DW415" s="5"/>
      <c r="DX415" s="5"/>
      <c r="DY415" s="5"/>
      <c r="DZ415" s="5"/>
      <c r="EA415" s="5"/>
      <c r="EB415" s="5"/>
      <c r="EC415" s="5"/>
      <c r="ED415" s="5"/>
      <c r="EE415" s="5"/>
      <c r="EF415" s="5"/>
      <c r="EG415" s="5"/>
      <c r="EH415" s="5"/>
      <c r="EI415" s="5"/>
      <c r="EJ415" s="5"/>
      <c r="EK415" s="5"/>
      <c r="EL415" s="5"/>
      <c r="EM415" s="5"/>
      <c r="EN415" s="5"/>
      <c r="EO415" s="5"/>
      <c r="EP415" s="5"/>
      <c r="EQ415" s="5"/>
      <c r="ER415" s="5"/>
      <c r="ES415" s="5"/>
      <c r="ET415" s="5"/>
      <c r="EU415" s="5"/>
      <c r="EV415" s="5"/>
      <c r="EW415" s="5"/>
      <c r="EX415" s="5"/>
      <c r="EY415" s="5"/>
      <c r="EZ415" s="5"/>
      <c r="FA415" s="5"/>
      <c r="FB415" s="5"/>
      <c r="FC415" s="5"/>
      <c r="FD415" s="5"/>
      <c r="FE415" s="5"/>
      <c r="FF415" s="5"/>
      <c r="FG415" s="5"/>
      <c r="FH415" s="5"/>
      <c r="FI415" s="5"/>
      <c r="FJ415" s="5"/>
      <c r="FK415" s="5"/>
      <c r="FL415" s="5"/>
      <c r="FM415" s="5"/>
      <c r="FN415" s="5"/>
    </row>
    <row r="416" spans="21:170" x14ac:dyDescent="0.2">
      <c r="U416" s="5"/>
      <c r="V416" s="5"/>
      <c r="W416" s="5"/>
      <c r="AK416" s="5"/>
      <c r="AL416" s="5"/>
      <c r="AM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5"/>
      <c r="BP416" s="5"/>
      <c r="BQ416" s="5"/>
      <c r="BR416" s="5"/>
      <c r="BS416" s="5"/>
      <c r="BT416" s="5"/>
      <c r="BU416" s="5"/>
      <c r="BV416" s="5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5"/>
      <c r="CH416" s="5"/>
      <c r="CI416" s="5"/>
      <c r="CJ416" s="5"/>
      <c r="CK416" s="5"/>
      <c r="CL416" s="5"/>
      <c r="CM416" s="5"/>
      <c r="CN416" s="5"/>
      <c r="CO416" s="5"/>
      <c r="CP416" s="5"/>
      <c r="CQ416" s="5"/>
      <c r="CR416" s="5"/>
      <c r="CS416" s="5"/>
      <c r="CT416" s="5"/>
      <c r="CU416" s="5"/>
      <c r="CV416" s="5"/>
      <c r="CW416" s="5"/>
      <c r="CX416" s="5"/>
      <c r="CY416" s="5"/>
      <c r="CZ416" s="5"/>
      <c r="DA416" s="5"/>
      <c r="DB416" s="5"/>
      <c r="DC416" s="5"/>
      <c r="DD416" s="5"/>
      <c r="DE416" s="5"/>
      <c r="DF416" s="5"/>
      <c r="DG416" s="5"/>
      <c r="DH416" s="5"/>
      <c r="DI416" s="5"/>
      <c r="DJ416" s="5"/>
      <c r="DK416" s="5"/>
      <c r="DL416" s="5"/>
      <c r="DM416" s="5"/>
      <c r="DN416" s="5"/>
      <c r="DO416" s="5"/>
      <c r="DP416" s="5"/>
      <c r="DQ416" s="5"/>
      <c r="DR416" s="5"/>
      <c r="DS416" s="5"/>
      <c r="DT416" s="5"/>
      <c r="DU416" s="5"/>
      <c r="DV416" s="5"/>
      <c r="DW416" s="5"/>
      <c r="DX416" s="5"/>
      <c r="DY416" s="5"/>
      <c r="DZ416" s="5"/>
      <c r="EA416" s="5"/>
      <c r="EB416" s="5"/>
      <c r="EC416" s="5"/>
      <c r="ED416" s="5"/>
      <c r="EE416" s="5"/>
      <c r="EF416" s="5"/>
      <c r="EG416" s="5"/>
      <c r="EH416" s="5"/>
      <c r="EI416" s="5"/>
      <c r="EJ416" s="5"/>
      <c r="EK416" s="5"/>
      <c r="EL416" s="5"/>
      <c r="EM416" s="5"/>
      <c r="EN416" s="5"/>
      <c r="EO416" s="5"/>
      <c r="EP416" s="5"/>
      <c r="EQ416" s="5"/>
      <c r="ER416" s="5"/>
      <c r="ES416" s="5"/>
      <c r="ET416" s="5"/>
      <c r="EU416" s="5"/>
      <c r="EV416" s="5"/>
      <c r="EW416" s="5"/>
      <c r="EX416" s="5"/>
      <c r="EY416" s="5"/>
      <c r="EZ416" s="5"/>
      <c r="FA416" s="5"/>
      <c r="FB416" s="5"/>
      <c r="FC416" s="5"/>
      <c r="FD416" s="5"/>
      <c r="FE416" s="5"/>
      <c r="FF416" s="5"/>
      <c r="FG416" s="5"/>
      <c r="FH416" s="5"/>
      <c r="FI416" s="5"/>
      <c r="FJ416" s="5"/>
      <c r="FK416" s="5"/>
      <c r="FL416" s="5"/>
      <c r="FM416" s="5"/>
      <c r="FN416" s="5"/>
    </row>
    <row r="417" spans="21:170" x14ac:dyDescent="0.2">
      <c r="U417" s="5"/>
      <c r="V417" s="5"/>
      <c r="W417" s="5"/>
      <c r="AK417" s="5"/>
      <c r="AL417" s="5"/>
      <c r="AM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5"/>
      <c r="CP417" s="5"/>
      <c r="CQ417" s="5"/>
      <c r="CR417" s="5"/>
      <c r="CS417" s="5"/>
      <c r="CT417" s="5"/>
      <c r="CU417" s="5"/>
      <c r="CV417" s="5"/>
      <c r="CW417" s="5"/>
      <c r="CX417" s="5"/>
      <c r="CY417" s="5"/>
      <c r="CZ417" s="5"/>
      <c r="DA417" s="5"/>
      <c r="DB417" s="5"/>
      <c r="DC417" s="5"/>
      <c r="DD417" s="5"/>
      <c r="DE417" s="5"/>
      <c r="DF417" s="5"/>
      <c r="DG417" s="5"/>
      <c r="DH417" s="5"/>
      <c r="DI417" s="5"/>
      <c r="DJ417" s="5"/>
      <c r="DK417" s="5"/>
      <c r="DL417" s="5"/>
      <c r="DM417" s="5"/>
      <c r="DN417" s="5"/>
      <c r="DO417" s="5"/>
      <c r="DP417" s="5"/>
      <c r="DQ417" s="5"/>
      <c r="DR417" s="5"/>
      <c r="DS417" s="5"/>
      <c r="DT417" s="5"/>
      <c r="DU417" s="5"/>
      <c r="DV417" s="5"/>
      <c r="DW417" s="5"/>
      <c r="DX417" s="5"/>
      <c r="DY417" s="5"/>
      <c r="DZ417" s="5"/>
      <c r="EA417" s="5"/>
      <c r="EB417" s="5"/>
      <c r="EC417" s="5"/>
      <c r="ED417" s="5"/>
      <c r="EE417" s="5"/>
      <c r="EF417" s="5"/>
      <c r="EG417" s="5"/>
      <c r="EH417" s="5"/>
      <c r="EI417" s="5"/>
      <c r="EJ417" s="5"/>
      <c r="EK417" s="5"/>
      <c r="EL417" s="5"/>
      <c r="EM417" s="5"/>
      <c r="EN417" s="5"/>
      <c r="EO417" s="5"/>
      <c r="EP417" s="5"/>
      <c r="EQ417" s="5"/>
      <c r="ER417" s="5"/>
      <c r="ES417" s="5"/>
      <c r="ET417" s="5"/>
      <c r="EU417" s="5"/>
      <c r="EV417" s="5"/>
      <c r="EW417" s="5"/>
      <c r="EX417" s="5"/>
      <c r="EY417" s="5"/>
      <c r="EZ417" s="5"/>
      <c r="FA417" s="5"/>
      <c r="FB417" s="5"/>
      <c r="FC417" s="5"/>
      <c r="FD417" s="5"/>
      <c r="FE417" s="5"/>
      <c r="FF417" s="5"/>
      <c r="FG417" s="5"/>
      <c r="FH417" s="5"/>
      <c r="FI417" s="5"/>
      <c r="FJ417" s="5"/>
      <c r="FK417" s="5"/>
      <c r="FL417" s="5"/>
      <c r="FM417" s="5"/>
      <c r="FN417" s="5"/>
    </row>
    <row r="418" spans="21:170" x14ac:dyDescent="0.2">
      <c r="U418" s="5"/>
      <c r="V418" s="5"/>
      <c r="W418" s="5"/>
      <c r="AK418" s="5"/>
      <c r="AL418" s="5"/>
      <c r="AM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5"/>
      <c r="CP418" s="5"/>
      <c r="CQ418" s="5"/>
      <c r="CR418" s="5"/>
      <c r="CS418" s="5"/>
      <c r="CT418" s="5"/>
      <c r="CU418" s="5"/>
      <c r="CV418" s="5"/>
      <c r="CW418" s="5"/>
      <c r="CX418" s="5"/>
      <c r="CY418" s="5"/>
      <c r="CZ418" s="5"/>
      <c r="DA418" s="5"/>
      <c r="DB418" s="5"/>
      <c r="DC418" s="5"/>
      <c r="DD418" s="5"/>
      <c r="DE418" s="5"/>
      <c r="DF418" s="5"/>
      <c r="DG418" s="5"/>
      <c r="DH418" s="5"/>
      <c r="DI418" s="5"/>
      <c r="DJ418" s="5"/>
      <c r="DK418" s="5"/>
      <c r="DL418" s="5"/>
      <c r="DM418" s="5"/>
      <c r="DN418" s="5"/>
      <c r="DO418" s="5"/>
      <c r="DP418" s="5"/>
      <c r="DQ418" s="5"/>
      <c r="DR418" s="5"/>
      <c r="DS418" s="5"/>
      <c r="DT418" s="5"/>
      <c r="DU418" s="5"/>
      <c r="DV418" s="5"/>
      <c r="DW418" s="5"/>
      <c r="DX418" s="5"/>
      <c r="DY418" s="5"/>
      <c r="DZ418" s="5"/>
      <c r="EA418" s="5"/>
      <c r="EB418" s="5"/>
      <c r="EC418" s="5"/>
      <c r="ED418" s="5"/>
      <c r="EE418" s="5"/>
      <c r="EF418" s="5"/>
      <c r="EG418" s="5"/>
      <c r="EH418" s="5"/>
      <c r="EI418" s="5"/>
      <c r="EJ418" s="5"/>
      <c r="EK418" s="5"/>
      <c r="EL418" s="5"/>
      <c r="EM418" s="5"/>
      <c r="EN418" s="5"/>
      <c r="EO418" s="5"/>
      <c r="EP418" s="5"/>
      <c r="EQ418" s="5"/>
      <c r="ER418" s="5"/>
      <c r="ES418" s="5"/>
      <c r="ET418" s="5"/>
      <c r="EU418" s="5"/>
      <c r="EV418" s="5"/>
      <c r="EW418" s="5"/>
      <c r="EX418" s="5"/>
      <c r="EY418" s="5"/>
      <c r="EZ418" s="5"/>
      <c r="FA418" s="5"/>
      <c r="FB418" s="5"/>
      <c r="FC418" s="5"/>
      <c r="FD418" s="5"/>
      <c r="FE418" s="5"/>
      <c r="FF418" s="5"/>
      <c r="FG418" s="5"/>
      <c r="FH418" s="5"/>
      <c r="FI418" s="5"/>
      <c r="FJ418" s="5"/>
      <c r="FK418" s="5"/>
      <c r="FL418" s="5"/>
      <c r="FM418" s="5"/>
      <c r="FN418" s="5"/>
    </row>
    <row r="419" spans="21:170" x14ac:dyDescent="0.2">
      <c r="U419" s="5"/>
      <c r="V419" s="5"/>
      <c r="W419" s="5"/>
      <c r="AK419" s="5"/>
      <c r="AL419" s="5"/>
      <c r="AM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  <c r="CM419" s="5"/>
      <c r="CN419" s="5"/>
      <c r="CO419" s="5"/>
      <c r="CP419" s="5"/>
      <c r="CQ419" s="5"/>
      <c r="CR419" s="5"/>
      <c r="CS419" s="5"/>
      <c r="CT419" s="5"/>
      <c r="CU419" s="5"/>
      <c r="CV419" s="5"/>
      <c r="CW419" s="5"/>
      <c r="CX419" s="5"/>
      <c r="CY419" s="5"/>
      <c r="CZ419" s="5"/>
      <c r="DA419" s="5"/>
      <c r="DB419" s="5"/>
      <c r="DC419" s="5"/>
      <c r="DD419" s="5"/>
      <c r="DE419" s="5"/>
      <c r="DF419" s="5"/>
      <c r="DG419" s="5"/>
      <c r="DH419" s="5"/>
      <c r="DI419" s="5"/>
      <c r="DJ419" s="5"/>
      <c r="DK419" s="5"/>
      <c r="DL419" s="5"/>
      <c r="DM419" s="5"/>
      <c r="DN419" s="5"/>
      <c r="DO419" s="5"/>
      <c r="DP419" s="5"/>
      <c r="DQ419" s="5"/>
      <c r="DR419" s="5"/>
      <c r="DS419" s="5"/>
      <c r="DT419" s="5"/>
      <c r="DU419" s="5"/>
      <c r="DV419" s="5"/>
      <c r="DW419" s="5"/>
      <c r="DX419" s="5"/>
      <c r="DY419" s="5"/>
      <c r="DZ419" s="5"/>
      <c r="EA419" s="5"/>
      <c r="EB419" s="5"/>
      <c r="EC419" s="5"/>
      <c r="ED419" s="5"/>
      <c r="EE419" s="5"/>
      <c r="EF419" s="5"/>
      <c r="EG419" s="5"/>
      <c r="EH419" s="5"/>
      <c r="EI419" s="5"/>
      <c r="EJ419" s="5"/>
      <c r="EK419" s="5"/>
      <c r="EL419" s="5"/>
      <c r="EM419" s="5"/>
      <c r="EN419" s="5"/>
      <c r="EO419" s="5"/>
      <c r="EP419" s="5"/>
      <c r="EQ419" s="5"/>
      <c r="ER419" s="5"/>
      <c r="ES419" s="5"/>
      <c r="ET419" s="5"/>
      <c r="EU419" s="5"/>
      <c r="EV419" s="5"/>
      <c r="EW419" s="5"/>
      <c r="EX419" s="5"/>
      <c r="EY419" s="5"/>
      <c r="EZ419" s="5"/>
      <c r="FA419" s="5"/>
      <c r="FB419" s="5"/>
      <c r="FC419" s="5"/>
      <c r="FD419" s="5"/>
      <c r="FE419" s="5"/>
      <c r="FF419" s="5"/>
      <c r="FG419" s="5"/>
      <c r="FH419" s="5"/>
      <c r="FI419" s="5"/>
      <c r="FJ419" s="5"/>
      <c r="FK419" s="5"/>
      <c r="FL419" s="5"/>
      <c r="FM419" s="5"/>
      <c r="FN419" s="5"/>
    </row>
    <row r="420" spans="21:170" x14ac:dyDescent="0.2">
      <c r="U420" s="5"/>
      <c r="V420" s="5"/>
      <c r="W420" s="5"/>
      <c r="AK420" s="5"/>
      <c r="AL420" s="5"/>
      <c r="AM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  <c r="BO420" s="5"/>
      <c r="BP420" s="5"/>
      <c r="BQ420" s="5"/>
      <c r="BR420" s="5"/>
      <c r="BS420" s="5"/>
      <c r="BT420" s="5"/>
      <c r="BU420" s="5"/>
      <c r="BV420" s="5"/>
      <c r="BW420" s="5"/>
      <c r="BX420" s="5"/>
      <c r="BY420" s="5"/>
      <c r="BZ420" s="5"/>
      <c r="CA420" s="5"/>
      <c r="CB420" s="5"/>
      <c r="CC420" s="5"/>
      <c r="CD420" s="5"/>
      <c r="CE420" s="5"/>
      <c r="CF420" s="5"/>
      <c r="CG420" s="5"/>
      <c r="CH420" s="5"/>
      <c r="CI420" s="5"/>
      <c r="CJ420" s="5"/>
      <c r="CK420" s="5"/>
      <c r="CL420" s="5"/>
      <c r="CM420" s="5"/>
      <c r="CN420" s="5"/>
      <c r="CO420" s="5"/>
      <c r="CP420" s="5"/>
      <c r="CQ420" s="5"/>
      <c r="CR420" s="5"/>
      <c r="CS420" s="5"/>
      <c r="CT420" s="5"/>
      <c r="CU420" s="5"/>
      <c r="CV420" s="5"/>
      <c r="CW420" s="5"/>
      <c r="CX420" s="5"/>
      <c r="CY420" s="5"/>
      <c r="CZ420" s="5"/>
      <c r="DA420" s="5"/>
      <c r="DB420" s="5"/>
      <c r="DC420" s="5"/>
      <c r="DD420" s="5"/>
      <c r="DE420" s="5"/>
      <c r="DF420" s="5"/>
      <c r="DG420" s="5"/>
      <c r="DH420" s="5"/>
      <c r="DI420" s="5"/>
      <c r="DJ420" s="5"/>
      <c r="DK420" s="5"/>
      <c r="DL420" s="5"/>
      <c r="DM420" s="5"/>
      <c r="DN420" s="5"/>
      <c r="DO420" s="5"/>
      <c r="DP420" s="5"/>
      <c r="DQ420" s="5"/>
      <c r="DR420" s="5"/>
      <c r="DS420" s="5"/>
      <c r="DT420" s="5"/>
      <c r="DU420" s="5"/>
      <c r="DV420" s="5"/>
      <c r="DW420" s="5"/>
      <c r="DX420" s="5"/>
      <c r="DY420" s="5"/>
      <c r="DZ420" s="5"/>
      <c r="EA420" s="5"/>
      <c r="EB420" s="5"/>
      <c r="EC420" s="5"/>
      <c r="ED420" s="5"/>
      <c r="EE420" s="5"/>
      <c r="EF420" s="5"/>
      <c r="EG420" s="5"/>
      <c r="EH420" s="5"/>
      <c r="EI420" s="5"/>
      <c r="EJ420" s="5"/>
      <c r="EK420" s="5"/>
      <c r="EL420" s="5"/>
      <c r="EM420" s="5"/>
      <c r="EN420" s="5"/>
      <c r="EO420" s="5"/>
      <c r="EP420" s="5"/>
      <c r="EQ420" s="5"/>
      <c r="ER420" s="5"/>
      <c r="ES420" s="5"/>
      <c r="ET420" s="5"/>
      <c r="EU420" s="5"/>
      <c r="EV420" s="5"/>
      <c r="EW420" s="5"/>
      <c r="EX420" s="5"/>
      <c r="EY420" s="5"/>
      <c r="EZ420" s="5"/>
      <c r="FA420" s="5"/>
      <c r="FB420" s="5"/>
      <c r="FC420" s="5"/>
      <c r="FD420" s="5"/>
      <c r="FE420" s="5"/>
      <c r="FF420" s="5"/>
      <c r="FG420" s="5"/>
      <c r="FH420" s="5"/>
      <c r="FI420" s="5"/>
      <c r="FJ420" s="5"/>
      <c r="FK420" s="5"/>
      <c r="FL420" s="5"/>
      <c r="FM420" s="5"/>
      <c r="FN420" s="5"/>
    </row>
    <row r="421" spans="21:170" x14ac:dyDescent="0.2">
      <c r="U421" s="5"/>
      <c r="V421" s="5"/>
      <c r="W421" s="5"/>
      <c r="AK421" s="5"/>
      <c r="AL421" s="5"/>
      <c r="AM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  <c r="BO421" s="5"/>
      <c r="BP421" s="5"/>
      <c r="BQ421" s="5"/>
      <c r="BR421" s="5"/>
      <c r="BS421" s="5"/>
      <c r="BT421" s="5"/>
      <c r="BU421" s="5"/>
      <c r="BV421" s="5"/>
      <c r="BW421" s="5"/>
      <c r="BX421" s="5"/>
      <c r="BY421" s="5"/>
      <c r="BZ421" s="5"/>
      <c r="CA421" s="5"/>
      <c r="CB421" s="5"/>
      <c r="CC421" s="5"/>
      <c r="CD421" s="5"/>
      <c r="CE421" s="5"/>
      <c r="CF421" s="5"/>
      <c r="CG421" s="5"/>
      <c r="CH421" s="5"/>
      <c r="CI421" s="5"/>
      <c r="CJ421" s="5"/>
      <c r="CK421" s="5"/>
      <c r="CL421" s="5"/>
      <c r="CM421" s="5"/>
      <c r="CN421" s="5"/>
      <c r="CO421" s="5"/>
      <c r="CP421" s="5"/>
      <c r="CQ421" s="5"/>
      <c r="CR421" s="5"/>
      <c r="CS421" s="5"/>
      <c r="CT421" s="5"/>
      <c r="CU421" s="5"/>
      <c r="CV421" s="5"/>
      <c r="CW421" s="5"/>
      <c r="CX421" s="5"/>
      <c r="CY421" s="5"/>
      <c r="CZ421" s="5"/>
      <c r="DA421" s="5"/>
      <c r="DB421" s="5"/>
      <c r="DC421" s="5"/>
      <c r="DD421" s="5"/>
      <c r="DE421" s="5"/>
      <c r="DF421" s="5"/>
      <c r="DG421" s="5"/>
      <c r="DH421" s="5"/>
      <c r="DI421" s="5"/>
      <c r="DJ421" s="5"/>
      <c r="DK421" s="5"/>
      <c r="DL421" s="5"/>
      <c r="DM421" s="5"/>
      <c r="DN421" s="5"/>
      <c r="DO421" s="5"/>
      <c r="DP421" s="5"/>
      <c r="DQ421" s="5"/>
      <c r="DR421" s="5"/>
      <c r="DS421" s="5"/>
      <c r="DT421" s="5"/>
      <c r="DU421" s="5"/>
      <c r="DV421" s="5"/>
      <c r="DW421" s="5"/>
      <c r="DX421" s="5"/>
      <c r="DY421" s="5"/>
      <c r="DZ421" s="5"/>
      <c r="EA421" s="5"/>
      <c r="EB421" s="5"/>
      <c r="EC421" s="5"/>
      <c r="ED421" s="5"/>
      <c r="EE421" s="5"/>
      <c r="EF421" s="5"/>
      <c r="EG421" s="5"/>
      <c r="EH421" s="5"/>
      <c r="EI421" s="5"/>
      <c r="EJ421" s="5"/>
      <c r="EK421" s="5"/>
      <c r="EL421" s="5"/>
      <c r="EM421" s="5"/>
      <c r="EN421" s="5"/>
      <c r="EO421" s="5"/>
      <c r="EP421" s="5"/>
      <c r="EQ421" s="5"/>
      <c r="ER421" s="5"/>
      <c r="ES421" s="5"/>
      <c r="ET421" s="5"/>
      <c r="EU421" s="5"/>
      <c r="EV421" s="5"/>
      <c r="EW421" s="5"/>
      <c r="EX421" s="5"/>
      <c r="EY421" s="5"/>
      <c r="EZ421" s="5"/>
      <c r="FA421" s="5"/>
      <c r="FB421" s="5"/>
      <c r="FC421" s="5"/>
      <c r="FD421" s="5"/>
      <c r="FE421" s="5"/>
      <c r="FF421" s="5"/>
      <c r="FG421" s="5"/>
      <c r="FH421" s="5"/>
      <c r="FI421" s="5"/>
      <c r="FJ421" s="5"/>
      <c r="FK421" s="5"/>
      <c r="FL421" s="5"/>
      <c r="FM421" s="5"/>
      <c r="FN421" s="5"/>
    </row>
    <row r="422" spans="21:170" x14ac:dyDescent="0.2">
      <c r="U422" s="5"/>
      <c r="V422" s="5"/>
      <c r="W422" s="5"/>
      <c r="AK422" s="5"/>
      <c r="AL422" s="5"/>
      <c r="AM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  <c r="BO422" s="5"/>
      <c r="BP422" s="5"/>
      <c r="BQ422" s="5"/>
      <c r="BR422" s="5"/>
      <c r="BS422" s="5"/>
      <c r="BT422" s="5"/>
      <c r="BU422" s="5"/>
      <c r="BV422" s="5"/>
      <c r="BW422" s="5"/>
      <c r="BX422" s="5"/>
      <c r="BY422" s="5"/>
      <c r="BZ422" s="5"/>
      <c r="CA422" s="5"/>
      <c r="CB422" s="5"/>
      <c r="CC422" s="5"/>
      <c r="CD422" s="5"/>
      <c r="CE422" s="5"/>
      <c r="CF422" s="5"/>
      <c r="CG422" s="5"/>
      <c r="CH422" s="5"/>
      <c r="CI422" s="5"/>
      <c r="CJ422" s="5"/>
      <c r="CK422" s="5"/>
      <c r="CL422" s="5"/>
      <c r="CM422" s="5"/>
      <c r="CN422" s="5"/>
      <c r="CO422" s="5"/>
      <c r="CP422" s="5"/>
      <c r="CQ422" s="5"/>
      <c r="CR422" s="5"/>
      <c r="CS422" s="5"/>
      <c r="CT422" s="5"/>
      <c r="CU422" s="5"/>
      <c r="CV422" s="5"/>
      <c r="CW422" s="5"/>
      <c r="CX422" s="5"/>
      <c r="CY422" s="5"/>
      <c r="CZ422" s="5"/>
      <c r="DA422" s="5"/>
      <c r="DB422" s="5"/>
      <c r="DC422" s="5"/>
      <c r="DD422" s="5"/>
      <c r="DE422" s="5"/>
      <c r="DF422" s="5"/>
      <c r="DG422" s="5"/>
      <c r="DH422" s="5"/>
      <c r="DI422" s="5"/>
      <c r="DJ422" s="5"/>
      <c r="DK422" s="5"/>
      <c r="DL422" s="5"/>
      <c r="DM422" s="5"/>
      <c r="DN422" s="5"/>
      <c r="DO422" s="5"/>
      <c r="DP422" s="5"/>
      <c r="DQ422" s="5"/>
      <c r="DR422" s="5"/>
      <c r="DS422" s="5"/>
      <c r="DT422" s="5"/>
      <c r="DU422" s="5"/>
      <c r="DV422" s="5"/>
      <c r="DW422" s="5"/>
      <c r="DX422" s="5"/>
      <c r="DY422" s="5"/>
      <c r="DZ422" s="5"/>
      <c r="EA422" s="5"/>
      <c r="EB422" s="5"/>
      <c r="EC422" s="5"/>
      <c r="ED422" s="5"/>
      <c r="EE422" s="5"/>
      <c r="EF422" s="5"/>
      <c r="EG422" s="5"/>
      <c r="EH422" s="5"/>
      <c r="EI422" s="5"/>
      <c r="EJ422" s="5"/>
      <c r="EK422" s="5"/>
      <c r="EL422" s="5"/>
      <c r="EM422" s="5"/>
      <c r="EN422" s="5"/>
      <c r="EO422" s="5"/>
      <c r="EP422" s="5"/>
      <c r="EQ422" s="5"/>
      <c r="ER422" s="5"/>
      <c r="ES422" s="5"/>
      <c r="ET422" s="5"/>
      <c r="EU422" s="5"/>
      <c r="EV422" s="5"/>
      <c r="EW422" s="5"/>
      <c r="EX422" s="5"/>
      <c r="EY422" s="5"/>
      <c r="EZ422" s="5"/>
      <c r="FA422" s="5"/>
      <c r="FB422" s="5"/>
      <c r="FC422" s="5"/>
      <c r="FD422" s="5"/>
      <c r="FE422" s="5"/>
      <c r="FF422" s="5"/>
      <c r="FG422" s="5"/>
      <c r="FH422" s="5"/>
      <c r="FI422" s="5"/>
      <c r="FJ422" s="5"/>
      <c r="FK422" s="5"/>
      <c r="FL422" s="5"/>
      <c r="FM422" s="5"/>
      <c r="FN422" s="5"/>
    </row>
    <row r="423" spans="21:170" x14ac:dyDescent="0.2">
      <c r="U423" s="5"/>
      <c r="V423" s="5"/>
      <c r="W423" s="5"/>
      <c r="AK423" s="5"/>
      <c r="AL423" s="5"/>
      <c r="AM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  <c r="BO423" s="5"/>
      <c r="BP423" s="5"/>
      <c r="BQ423" s="5"/>
      <c r="BR423" s="5"/>
      <c r="BS423" s="5"/>
      <c r="BT423" s="5"/>
      <c r="BU423" s="5"/>
      <c r="BV423" s="5"/>
      <c r="BW423" s="5"/>
      <c r="BX423" s="5"/>
      <c r="BY423" s="5"/>
      <c r="BZ423" s="5"/>
      <c r="CA423" s="5"/>
      <c r="CB423" s="5"/>
      <c r="CC423" s="5"/>
      <c r="CD423" s="5"/>
      <c r="CE423" s="5"/>
      <c r="CF423" s="5"/>
      <c r="CG423" s="5"/>
      <c r="CH423" s="5"/>
      <c r="CI423" s="5"/>
      <c r="CJ423" s="5"/>
      <c r="CK423" s="5"/>
      <c r="CL423" s="5"/>
      <c r="CM423" s="5"/>
      <c r="CN423" s="5"/>
      <c r="CO423" s="5"/>
      <c r="CP423" s="5"/>
      <c r="CQ423" s="5"/>
      <c r="CR423" s="5"/>
      <c r="CS423" s="5"/>
      <c r="CT423" s="5"/>
      <c r="CU423" s="5"/>
      <c r="CV423" s="5"/>
      <c r="CW423" s="5"/>
      <c r="CX423" s="5"/>
      <c r="CY423" s="5"/>
      <c r="CZ423" s="5"/>
      <c r="DA423" s="5"/>
      <c r="DB423" s="5"/>
      <c r="DC423" s="5"/>
      <c r="DD423" s="5"/>
      <c r="DE423" s="5"/>
      <c r="DF423" s="5"/>
      <c r="DG423" s="5"/>
      <c r="DH423" s="5"/>
      <c r="DI423" s="5"/>
      <c r="DJ423" s="5"/>
      <c r="DK423" s="5"/>
      <c r="DL423" s="5"/>
      <c r="DM423" s="5"/>
      <c r="DN423" s="5"/>
      <c r="DO423" s="5"/>
      <c r="DP423" s="5"/>
      <c r="DQ423" s="5"/>
      <c r="DR423" s="5"/>
      <c r="DS423" s="5"/>
      <c r="DT423" s="5"/>
      <c r="DU423" s="5"/>
      <c r="DV423" s="5"/>
      <c r="DW423" s="5"/>
      <c r="DX423" s="5"/>
      <c r="DY423" s="5"/>
      <c r="DZ423" s="5"/>
      <c r="EA423" s="5"/>
      <c r="EB423" s="5"/>
      <c r="EC423" s="5"/>
      <c r="ED423" s="5"/>
      <c r="EE423" s="5"/>
      <c r="EF423" s="5"/>
      <c r="EG423" s="5"/>
      <c r="EH423" s="5"/>
      <c r="EI423" s="5"/>
      <c r="EJ423" s="5"/>
      <c r="EK423" s="5"/>
      <c r="EL423" s="5"/>
      <c r="EM423" s="5"/>
      <c r="EN423" s="5"/>
      <c r="EO423" s="5"/>
      <c r="EP423" s="5"/>
      <c r="EQ423" s="5"/>
      <c r="ER423" s="5"/>
      <c r="ES423" s="5"/>
      <c r="ET423" s="5"/>
      <c r="EU423" s="5"/>
      <c r="EV423" s="5"/>
      <c r="EW423" s="5"/>
      <c r="EX423" s="5"/>
      <c r="EY423" s="5"/>
      <c r="EZ423" s="5"/>
      <c r="FA423" s="5"/>
      <c r="FB423" s="5"/>
      <c r="FC423" s="5"/>
      <c r="FD423" s="5"/>
      <c r="FE423" s="5"/>
      <c r="FF423" s="5"/>
      <c r="FG423" s="5"/>
      <c r="FH423" s="5"/>
      <c r="FI423" s="5"/>
      <c r="FJ423" s="5"/>
      <c r="FK423" s="5"/>
      <c r="FL423" s="5"/>
      <c r="FM423" s="5"/>
      <c r="FN423" s="5"/>
    </row>
    <row r="424" spans="21:170" x14ac:dyDescent="0.2">
      <c r="U424" s="5"/>
      <c r="V424" s="5"/>
      <c r="W424" s="5"/>
      <c r="AK424" s="5"/>
      <c r="AL424" s="5"/>
      <c r="AM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  <c r="BO424" s="5"/>
      <c r="BP424" s="5"/>
      <c r="BQ424" s="5"/>
      <c r="BR424" s="5"/>
      <c r="BS424" s="5"/>
      <c r="BT424" s="5"/>
      <c r="BU424" s="5"/>
      <c r="BV424" s="5"/>
      <c r="BW424" s="5"/>
      <c r="BX424" s="5"/>
      <c r="BY424" s="5"/>
      <c r="BZ424" s="5"/>
      <c r="CA424" s="5"/>
      <c r="CB424" s="5"/>
      <c r="CC424" s="5"/>
      <c r="CD424" s="5"/>
      <c r="CE424" s="5"/>
      <c r="CF424" s="5"/>
      <c r="CG424" s="5"/>
      <c r="CH424" s="5"/>
      <c r="CI424" s="5"/>
      <c r="CJ424" s="5"/>
      <c r="CK424" s="5"/>
      <c r="CL424" s="5"/>
      <c r="CM424" s="5"/>
      <c r="CN424" s="5"/>
      <c r="CO424" s="5"/>
      <c r="CP424" s="5"/>
      <c r="CQ424" s="5"/>
      <c r="CR424" s="5"/>
      <c r="CS424" s="5"/>
      <c r="CT424" s="5"/>
      <c r="CU424" s="5"/>
      <c r="CV424" s="5"/>
      <c r="CW424" s="5"/>
      <c r="CX424" s="5"/>
      <c r="CY424" s="5"/>
      <c r="CZ424" s="5"/>
      <c r="DA424" s="5"/>
      <c r="DB424" s="5"/>
      <c r="DC424" s="5"/>
      <c r="DD424" s="5"/>
      <c r="DE424" s="5"/>
      <c r="DF424" s="5"/>
      <c r="DG424" s="5"/>
      <c r="DH424" s="5"/>
      <c r="DI424" s="5"/>
      <c r="DJ424" s="5"/>
      <c r="DK424" s="5"/>
      <c r="DL424" s="5"/>
      <c r="DM424" s="5"/>
      <c r="DN424" s="5"/>
      <c r="DO424" s="5"/>
      <c r="DP424" s="5"/>
      <c r="DQ424" s="5"/>
      <c r="DR424" s="5"/>
      <c r="DS424" s="5"/>
      <c r="DT424" s="5"/>
      <c r="DU424" s="5"/>
      <c r="DV424" s="5"/>
      <c r="DW424" s="5"/>
      <c r="DX424" s="5"/>
      <c r="DY424" s="5"/>
      <c r="DZ424" s="5"/>
      <c r="EA424" s="5"/>
      <c r="EB424" s="5"/>
      <c r="EC424" s="5"/>
      <c r="ED424" s="5"/>
      <c r="EE424" s="5"/>
      <c r="EF424" s="5"/>
      <c r="EG424" s="5"/>
      <c r="EH424" s="5"/>
      <c r="EI424" s="5"/>
      <c r="EJ424" s="5"/>
      <c r="EK424" s="5"/>
      <c r="EL424" s="5"/>
      <c r="EM424" s="5"/>
      <c r="EN424" s="5"/>
      <c r="EO424" s="5"/>
      <c r="EP424" s="5"/>
      <c r="EQ424" s="5"/>
      <c r="ER424" s="5"/>
      <c r="ES424" s="5"/>
      <c r="ET424" s="5"/>
      <c r="EU424" s="5"/>
      <c r="EV424" s="5"/>
      <c r="EW424" s="5"/>
      <c r="EX424" s="5"/>
      <c r="EY424" s="5"/>
      <c r="EZ424" s="5"/>
      <c r="FA424" s="5"/>
      <c r="FB424" s="5"/>
      <c r="FC424" s="5"/>
      <c r="FD424" s="5"/>
      <c r="FE424" s="5"/>
      <c r="FF424" s="5"/>
      <c r="FG424" s="5"/>
      <c r="FH424" s="5"/>
      <c r="FI424" s="5"/>
      <c r="FJ424" s="5"/>
      <c r="FK424" s="5"/>
      <c r="FL424" s="5"/>
      <c r="FM424" s="5"/>
      <c r="FN424" s="5"/>
    </row>
    <row r="425" spans="21:170" x14ac:dyDescent="0.2">
      <c r="U425" s="5"/>
      <c r="V425" s="5"/>
      <c r="W425" s="5"/>
      <c r="AK425" s="5"/>
      <c r="AL425" s="5"/>
      <c r="AM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  <c r="BO425" s="5"/>
      <c r="BP425" s="5"/>
      <c r="BQ425" s="5"/>
      <c r="BR425" s="5"/>
      <c r="BS425" s="5"/>
      <c r="BT425" s="5"/>
      <c r="BU425" s="5"/>
      <c r="BV425" s="5"/>
      <c r="BW425" s="5"/>
      <c r="BX425" s="5"/>
      <c r="BY425" s="5"/>
      <c r="BZ425" s="5"/>
      <c r="CA425" s="5"/>
      <c r="CB425" s="5"/>
      <c r="CC425" s="5"/>
      <c r="CD425" s="5"/>
      <c r="CE425" s="5"/>
      <c r="CF425" s="5"/>
      <c r="CG425" s="5"/>
      <c r="CH425" s="5"/>
      <c r="CI425" s="5"/>
      <c r="CJ425" s="5"/>
      <c r="CK425" s="5"/>
      <c r="CL425" s="5"/>
      <c r="CM425" s="5"/>
      <c r="CN425" s="5"/>
      <c r="CO425" s="5"/>
      <c r="CP425" s="5"/>
      <c r="CQ425" s="5"/>
      <c r="CR425" s="5"/>
      <c r="CS425" s="5"/>
      <c r="CT425" s="5"/>
      <c r="CU425" s="5"/>
      <c r="CV425" s="5"/>
      <c r="CW425" s="5"/>
      <c r="CX425" s="5"/>
      <c r="CY425" s="5"/>
      <c r="CZ425" s="5"/>
      <c r="DA425" s="5"/>
      <c r="DB425" s="5"/>
      <c r="DC425" s="5"/>
      <c r="DD425" s="5"/>
      <c r="DE425" s="5"/>
      <c r="DF425" s="5"/>
      <c r="DG425" s="5"/>
      <c r="DH425" s="5"/>
      <c r="DI425" s="5"/>
      <c r="DJ425" s="5"/>
      <c r="DK425" s="5"/>
      <c r="DL425" s="5"/>
      <c r="DM425" s="5"/>
      <c r="DN425" s="5"/>
      <c r="DO425" s="5"/>
      <c r="DP425" s="5"/>
      <c r="DQ425" s="5"/>
      <c r="DR425" s="5"/>
      <c r="DS425" s="5"/>
      <c r="DT425" s="5"/>
      <c r="DU425" s="5"/>
      <c r="DV425" s="5"/>
      <c r="DW425" s="5"/>
      <c r="DX425" s="5"/>
      <c r="DY425" s="5"/>
      <c r="DZ425" s="5"/>
      <c r="EA425" s="5"/>
      <c r="EB425" s="5"/>
      <c r="EC425" s="5"/>
      <c r="ED425" s="5"/>
      <c r="EE425" s="5"/>
      <c r="EF425" s="5"/>
      <c r="EG425" s="5"/>
      <c r="EH425" s="5"/>
      <c r="EI425" s="5"/>
      <c r="EJ425" s="5"/>
      <c r="EK425" s="5"/>
      <c r="EL425" s="5"/>
      <c r="EM425" s="5"/>
      <c r="EN425" s="5"/>
      <c r="EO425" s="5"/>
      <c r="EP425" s="5"/>
      <c r="EQ425" s="5"/>
      <c r="ER425" s="5"/>
      <c r="ES425" s="5"/>
      <c r="ET425" s="5"/>
      <c r="EU425" s="5"/>
      <c r="EV425" s="5"/>
      <c r="EW425" s="5"/>
      <c r="EX425" s="5"/>
      <c r="EY425" s="5"/>
      <c r="EZ425" s="5"/>
      <c r="FA425" s="5"/>
      <c r="FB425" s="5"/>
      <c r="FC425" s="5"/>
      <c r="FD425" s="5"/>
      <c r="FE425" s="5"/>
      <c r="FF425" s="5"/>
      <c r="FG425" s="5"/>
      <c r="FH425" s="5"/>
      <c r="FI425" s="5"/>
      <c r="FJ425" s="5"/>
      <c r="FK425" s="5"/>
      <c r="FL425" s="5"/>
      <c r="FM425" s="5"/>
      <c r="FN425" s="5"/>
    </row>
    <row r="426" spans="21:170" x14ac:dyDescent="0.2">
      <c r="U426" s="5"/>
      <c r="V426" s="5"/>
      <c r="W426" s="5"/>
      <c r="AK426" s="5"/>
      <c r="AL426" s="5"/>
      <c r="AM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  <c r="BO426" s="5"/>
      <c r="BP426" s="5"/>
      <c r="BQ426" s="5"/>
      <c r="BR426" s="5"/>
      <c r="BS426" s="5"/>
      <c r="BT426" s="5"/>
      <c r="BU426" s="5"/>
      <c r="BV426" s="5"/>
      <c r="BW426" s="5"/>
      <c r="BX426" s="5"/>
      <c r="BY426" s="5"/>
      <c r="BZ426" s="5"/>
      <c r="CA426" s="5"/>
      <c r="CB426" s="5"/>
      <c r="CC426" s="5"/>
      <c r="CD426" s="5"/>
      <c r="CE426" s="5"/>
      <c r="CF426" s="5"/>
      <c r="CG426" s="5"/>
      <c r="CH426" s="5"/>
      <c r="CI426" s="5"/>
      <c r="CJ426" s="5"/>
      <c r="CK426" s="5"/>
      <c r="CL426" s="5"/>
      <c r="CM426" s="5"/>
      <c r="CN426" s="5"/>
      <c r="CO426" s="5"/>
      <c r="CP426" s="5"/>
      <c r="CQ426" s="5"/>
      <c r="CR426" s="5"/>
      <c r="CS426" s="5"/>
      <c r="CT426" s="5"/>
      <c r="CU426" s="5"/>
      <c r="CV426" s="5"/>
      <c r="CW426" s="5"/>
      <c r="CX426" s="5"/>
      <c r="CY426" s="5"/>
      <c r="CZ426" s="5"/>
      <c r="DA426" s="5"/>
      <c r="DB426" s="5"/>
      <c r="DC426" s="5"/>
      <c r="DD426" s="5"/>
      <c r="DE426" s="5"/>
      <c r="DF426" s="5"/>
      <c r="DG426" s="5"/>
      <c r="DH426" s="5"/>
      <c r="DI426" s="5"/>
      <c r="DJ426" s="5"/>
      <c r="DK426" s="5"/>
      <c r="DL426" s="5"/>
      <c r="DM426" s="5"/>
      <c r="DN426" s="5"/>
      <c r="DO426" s="5"/>
      <c r="DP426" s="5"/>
      <c r="DQ426" s="5"/>
      <c r="DR426" s="5"/>
      <c r="DS426" s="5"/>
      <c r="DT426" s="5"/>
      <c r="DU426" s="5"/>
      <c r="DV426" s="5"/>
      <c r="DW426" s="5"/>
      <c r="DX426" s="5"/>
      <c r="DY426" s="5"/>
      <c r="DZ426" s="5"/>
      <c r="EA426" s="5"/>
      <c r="EB426" s="5"/>
      <c r="EC426" s="5"/>
      <c r="ED426" s="5"/>
      <c r="EE426" s="5"/>
      <c r="EF426" s="5"/>
      <c r="EG426" s="5"/>
      <c r="EH426" s="5"/>
      <c r="EI426" s="5"/>
      <c r="EJ426" s="5"/>
      <c r="EK426" s="5"/>
      <c r="EL426" s="5"/>
      <c r="EM426" s="5"/>
      <c r="EN426" s="5"/>
      <c r="EO426" s="5"/>
      <c r="EP426" s="5"/>
      <c r="EQ426" s="5"/>
      <c r="ER426" s="5"/>
      <c r="ES426" s="5"/>
      <c r="ET426" s="5"/>
      <c r="EU426" s="5"/>
      <c r="EV426" s="5"/>
      <c r="EW426" s="5"/>
      <c r="EX426" s="5"/>
      <c r="EY426" s="5"/>
      <c r="EZ426" s="5"/>
      <c r="FA426" s="5"/>
      <c r="FB426" s="5"/>
      <c r="FC426" s="5"/>
      <c r="FD426" s="5"/>
      <c r="FE426" s="5"/>
      <c r="FF426" s="5"/>
      <c r="FG426" s="5"/>
      <c r="FH426" s="5"/>
      <c r="FI426" s="5"/>
      <c r="FJ426" s="5"/>
      <c r="FK426" s="5"/>
      <c r="FL426" s="5"/>
      <c r="FM426" s="5"/>
      <c r="FN426" s="5"/>
    </row>
    <row r="427" spans="21:170" x14ac:dyDescent="0.2">
      <c r="U427" s="5"/>
      <c r="V427" s="5"/>
      <c r="W427" s="5"/>
      <c r="AK427" s="5"/>
      <c r="AL427" s="5"/>
      <c r="AM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  <c r="BO427" s="5"/>
      <c r="BP427" s="5"/>
      <c r="BQ427" s="5"/>
      <c r="BR427" s="5"/>
      <c r="BS427" s="5"/>
      <c r="BT427" s="5"/>
      <c r="BU427" s="5"/>
      <c r="BV427" s="5"/>
      <c r="BW427" s="5"/>
      <c r="BX427" s="5"/>
      <c r="BY427" s="5"/>
      <c r="BZ427" s="5"/>
      <c r="CA427" s="5"/>
      <c r="CB427" s="5"/>
      <c r="CC427" s="5"/>
      <c r="CD427" s="5"/>
      <c r="CE427" s="5"/>
      <c r="CF427" s="5"/>
      <c r="CG427" s="5"/>
      <c r="CH427" s="5"/>
      <c r="CI427" s="5"/>
      <c r="CJ427" s="5"/>
      <c r="CK427" s="5"/>
      <c r="CL427" s="5"/>
      <c r="CM427" s="5"/>
      <c r="CN427" s="5"/>
      <c r="CO427" s="5"/>
      <c r="CP427" s="5"/>
      <c r="CQ427" s="5"/>
      <c r="CR427" s="5"/>
      <c r="CS427" s="5"/>
      <c r="CT427" s="5"/>
      <c r="CU427" s="5"/>
      <c r="CV427" s="5"/>
      <c r="CW427" s="5"/>
      <c r="CX427" s="5"/>
      <c r="CY427" s="5"/>
      <c r="CZ427" s="5"/>
      <c r="DA427" s="5"/>
      <c r="DB427" s="5"/>
      <c r="DC427" s="5"/>
      <c r="DD427" s="5"/>
      <c r="DE427" s="5"/>
      <c r="DF427" s="5"/>
      <c r="DG427" s="5"/>
      <c r="DH427" s="5"/>
      <c r="DI427" s="5"/>
      <c r="DJ427" s="5"/>
      <c r="DK427" s="5"/>
      <c r="DL427" s="5"/>
      <c r="DM427" s="5"/>
      <c r="DN427" s="5"/>
      <c r="DO427" s="5"/>
      <c r="DP427" s="5"/>
      <c r="DQ427" s="5"/>
      <c r="DR427" s="5"/>
      <c r="DS427" s="5"/>
      <c r="DT427" s="5"/>
      <c r="DU427" s="5"/>
      <c r="DV427" s="5"/>
      <c r="DW427" s="5"/>
      <c r="DX427" s="5"/>
      <c r="DY427" s="5"/>
      <c r="DZ427" s="5"/>
      <c r="EA427" s="5"/>
      <c r="EB427" s="5"/>
      <c r="EC427" s="5"/>
      <c r="ED427" s="5"/>
      <c r="EE427" s="5"/>
      <c r="EF427" s="5"/>
      <c r="EG427" s="5"/>
      <c r="EH427" s="5"/>
      <c r="EI427" s="5"/>
      <c r="EJ427" s="5"/>
      <c r="EK427" s="5"/>
      <c r="EL427" s="5"/>
      <c r="EM427" s="5"/>
      <c r="EN427" s="5"/>
      <c r="EO427" s="5"/>
      <c r="EP427" s="5"/>
      <c r="EQ427" s="5"/>
      <c r="ER427" s="5"/>
      <c r="ES427" s="5"/>
      <c r="ET427" s="5"/>
      <c r="EU427" s="5"/>
      <c r="EV427" s="5"/>
      <c r="EW427" s="5"/>
      <c r="EX427" s="5"/>
      <c r="EY427" s="5"/>
      <c r="EZ427" s="5"/>
      <c r="FA427" s="5"/>
      <c r="FB427" s="5"/>
      <c r="FC427" s="5"/>
      <c r="FD427" s="5"/>
      <c r="FE427" s="5"/>
      <c r="FF427" s="5"/>
      <c r="FG427" s="5"/>
      <c r="FH427" s="5"/>
      <c r="FI427" s="5"/>
      <c r="FJ427" s="5"/>
      <c r="FK427" s="5"/>
      <c r="FL427" s="5"/>
      <c r="FM427" s="5"/>
      <c r="FN427" s="5"/>
    </row>
    <row r="428" spans="21:170" x14ac:dyDescent="0.2">
      <c r="U428" s="5"/>
      <c r="V428" s="5"/>
      <c r="W428" s="5"/>
      <c r="AK428" s="5"/>
      <c r="AL428" s="5"/>
      <c r="AM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  <c r="BO428" s="5"/>
      <c r="BP428" s="5"/>
      <c r="BQ428" s="5"/>
      <c r="BR428" s="5"/>
      <c r="BS428" s="5"/>
      <c r="BT428" s="5"/>
      <c r="BU428" s="5"/>
      <c r="BV428" s="5"/>
      <c r="BW428" s="5"/>
      <c r="BX428" s="5"/>
      <c r="BY428" s="5"/>
      <c r="BZ428" s="5"/>
      <c r="CA428" s="5"/>
      <c r="CB428" s="5"/>
      <c r="CC428" s="5"/>
      <c r="CD428" s="5"/>
      <c r="CE428" s="5"/>
      <c r="CF428" s="5"/>
      <c r="CG428" s="5"/>
      <c r="CH428" s="5"/>
      <c r="CI428" s="5"/>
      <c r="CJ428" s="5"/>
      <c r="CK428" s="5"/>
      <c r="CL428" s="5"/>
      <c r="CM428" s="5"/>
      <c r="CN428" s="5"/>
      <c r="CO428" s="5"/>
      <c r="CP428" s="5"/>
      <c r="CQ428" s="5"/>
      <c r="CR428" s="5"/>
      <c r="CS428" s="5"/>
      <c r="CT428" s="5"/>
      <c r="CU428" s="5"/>
      <c r="CV428" s="5"/>
      <c r="CW428" s="5"/>
      <c r="CX428" s="5"/>
      <c r="CY428" s="5"/>
      <c r="CZ428" s="5"/>
      <c r="DA428" s="5"/>
      <c r="DB428" s="5"/>
      <c r="DC428" s="5"/>
      <c r="DD428" s="5"/>
      <c r="DE428" s="5"/>
      <c r="DF428" s="5"/>
      <c r="DG428" s="5"/>
      <c r="DH428" s="5"/>
      <c r="DI428" s="5"/>
      <c r="DJ428" s="5"/>
      <c r="DK428" s="5"/>
      <c r="DL428" s="5"/>
      <c r="DM428" s="5"/>
      <c r="DN428" s="5"/>
      <c r="DO428" s="5"/>
      <c r="DP428" s="5"/>
      <c r="DQ428" s="5"/>
      <c r="DR428" s="5"/>
      <c r="DS428" s="5"/>
      <c r="DT428" s="5"/>
      <c r="DU428" s="5"/>
      <c r="DV428" s="5"/>
      <c r="DW428" s="5"/>
      <c r="DX428" s="5"/>
      <c r="DY428" s="5"/>
      <c r="DZ428" s="5"/>
      <c r="EA428" s="5"/>
      <c r="EB428" s="5"/>
      <c r="EC428" s="5"/>
      <c r="ED428" s="5"/>
      <c r="EE428" s="5"/>
      <c r="EF428" s="5"/>
      <c r="EG428" s="5"/>
      <c r="EH428" s="5"/>
      <c r="EI428" s="5"/>
      <c r="EJ428" s="5"/>
      <c r="EK428" s="5"/>
      <c r="EL428" s="5"/>
      <c r="EM428" s="5"/>
      <c r="EN428" s="5"/>
      <c r="EO428" s="5"/>
      <c r="EP428" s="5"/>
      <c r="EQ428" s="5"/>
      <c r="ER428" s="5"/>
      <c r="ES428" s="5"/>
      <c r="ET428" s="5"/>
      <c r="EU428" s="5"/>
      <c r="EV428" s="5"/>
      <c r="EW428" s="5"/>
      <c r="EX428" s="5"/>
      <c r="EY428" s="5"/>
      <c r="EZ428" s="5"/>
      <c r="FA428" s="5"/>
      <c r="FB428" s="5"/>
      <c r="FC428" s="5"/>
      <c r="FD428" s="5"/>
      <c r="FE428" s="5"/>
      <c r="FF428" s="5"/>
      <c r="FG428" s="5"/>
      <c r="FH428" s="5"/>
      <c r="FI428" s="5"/>
      <c r="FJ428" s="5"/>
      <c r="FK428" s="5"/>
      <c r="FL428" s="5"/>
      <c r="FM428" s="5"/>
      <c r="FN428" s="5"/>
    </row>
    <row r="429" spans="21:170" x14ac:dyDescent="0.2">
      <c r="U429" s="5"/>
      <c r="V429" s="5"/>
      <c r="W429" s="5"/>
      <c r="AK429" s="5"/>
      <c r="AL429" s="5"/>
      <c r="AM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  <c r="BO429" s="5"/>
      <c r="BP429" s="5"/>
      <c r="BQ429" s="5"/>
      <c r="BR429" s="5"/>
      <c r="BS429" s="5"/>
      <c r="BT429" s="5"/>
      <c r="BU429" s="5"/>
      <c r="BV429" s="5"/>
      <c r="BW429" s="5"/>
      <c r="BX429" s="5"/>
      <c r="BY429" s="5"/>
      <c r="BZ429" s="5"/>
      <c r="CA429" s="5"/>
      <c r="CB429" s="5"/>
      <c r="CC429" s="5"/>
      <c r="CD429" s="5"/>
      <c r="CE429" s="5"/>
      <c r="CF429" s="5"/>
      <c r="CG429" s="5"/>
      <c r="CH429" s="5"/>
      <c r="CI429" s="5"/>
      <c r="CJ429" s="5"/>
      <c r="CK429" s="5"/>
      <c r="CL429" s="5"/>
      <c r="CM429" s="5"/>
      <c r="CN429" s="5"/>
      <c r="CO429" s="5"/>
      <c r="CP429" s="5"/>
      <c r="CQ429" s="5"/>
      <c r="CR429" s="5"/>
      <c r="CS429" s="5"/>
      <c r="CT429" s="5"/>
      <c r="CU429" s="5"/>
      <c r="CV429" s="5"/>
      <c r="CW429" s="5"/>
      <c r="CX429" s="5"/>
      <c r="CY429" s="5"/>
      <c r="CZ429" s="5"/>
      <c r="DA429" s="5"/>
      <c r="DB429" s="5"/>
      <c r="DC429" s="5"/>
      <c r="DD429" s="5"/>
      <c r="DE429" s="5"/>
      <c r="DF429" s="5"/>
      <c r="DG429" s="5"/>
      <c r="DH429" s="5"/>
      <c r="DI429" s="5"/>
      <c r="DJ429" s="5"/>
      <c r="DK429" s="5"/>
      <c r="DL429" s="5"/>
      <c r="DM429" s="5"/>
      <c r="DN429" s="5"/>
      <c r="DO429" s="5"/>
      <c r="DP429" s="5"/>
      <c r="DQ429" s="5"/>
      <c r="DR429" s="5"/>
      <c r="DS429" s="5"/>
      <c r="DT429" s="5"/>
      <c r="DU429" s="5"/>
      <c r="DV429" s="5"/>
      <c r="DW429" s="5"/>
      <c r="DX429" s="5"/>
      <c r="DY429" s="5"/>
      <c r="DZ429" s="5"/>
      <c r="EA429" s="5"/>
      <c r="EB429" s="5"/>
      <c r="EC429" s="5"/>
      <c r="ED429" s="5"/>
      <c r="EE429" s="5"/>
      <c r="EF429" s="5"/>
      <c r="EG429" s="5"/>
      <c r="EH429" s="5"/>
      <c r="EI429" s="5"/>
      <c r="EJ429" s="5"/>
      <c r="EK429" s="5"/>
      <c r="EL429" s="5"/>
      <c r="EM429" s="5"/>
      <c r="EN429" s="5"/>
      <c r="EO429" s="5"/>
      <c r="EP429" s="5"/>
      <c r="EQ429" s="5"/>
      <c r="ER429" s="5"/>
      <c r="ES429" s="5"/>
      <c r="ET429" s="5"/>
      <c r="EU429" s="5"/>
      <c r="EV429" s="5"/>
      <c r="EW429" s="5"/>
      <c r="EX429" s="5"/>
      <c r="EY429" s="5"/>
      <c r="EZ429" s="5"/>
      <c r="FA429" s="5"/>
      <c r="FB429" s="5"/>
      <c r="FC429" s="5"/>
      <c r="FD429" s="5"/>
      <c r="FE429" s="5"/>
      <c r="FF429" s="5"/>
      <c r="FG429" s="5"/>
      <c r="FH429" s="5"/>
      <c r="FI429" s="5"/>
      <c r="FJ429" s="5"/>
      <c r="FK429" s="5"/>
      <c r="FL429" s="5"/>
      <c r="FM429" s="5"/>
      <c r="FN429" s="5"/>
    </row>
    <row r="430" spans="21:170" x14ac:dyDescent="0.2">
      <c r="U430" s="5"/>
      <c r="V430" s="5"/>
      <c r="W430" s="5"/>
      <c r="AK430" s="5"/>
      <c r="AL430" s="5"/>
      <c r="AM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  <c r="BO430" s="5"/>
      <c r="BP430" s="5"/>
      <c r="BQ430" s="5"/>
      <c r="BR430" s="5"/>
      <c r="BS430" s="5"/>
      <c r="BT430" s="5"/>
      <c r="BU430" s="5"/>
      <c r="BV430" s="5"/>
      <c r="BW430" s="5"/>
      <c r="BX430" s="5"/>
      <c r="BY430" s="5"/>
      <c r="BZ430" s="5"/>
      <c r="CA430" s="5"/>
      <c r="CB430" s="5"/>
      <c r="CC430" s="5"/>
      <c r="CD430" s="5"/>
      <c r="CE430" s="5"/>
      <c r="CF430" s="5"/>
      <c r="CG430" s="5"/>
      <c r="CH430" s="5"/>
      <c r="CI430" s="5"/>
      <c r="CJ430" s="5"/>
      <c r="CK430" s="5"/>
      <c r="CL430" s="5"/>
      <c r="CM430" s="5"/>
      <c r="CN430" s="5"/>
      <c r="CO430" s="5"/>
      <c r="CP430" s="5"/>
      <c r="CQ430" s="5"/>
      <c r="CR430" s="5"/>
      <c r="CS430" s="5"/>
      <c r="CT430" s="5"/>
      <c r="CU430" s="5"/>
      <c r="CV430" s="5"/>
      <c r="CW430" s="5"/>
      <c r="CX430" s="5"/>
      <c r="CY430" s="5"/>
      <c r="CZ430" s="5"/>
      <c r="DA430" s="5"/>
      <c r="DB430" s="5"/>
      <c r="DC430" s="5"/>
      <c r="DD430" s="5"/>
      <c r="DE430" s="5"/>
      <c r="DF430" s="5"/>
      <c r="DG430" s="5"/>
      <c r="DH430" s="5"/>
      <c r="DI430" s="5"/>
      <c r="DJ430" s="5"/>
      <c r="DK430" s="5"/>
      <c r="DL430" s="5"/>
      <c r="DM430" s="5"/>
      <c r="DN430" s="5"/>
      <c r="DO430" s="5"/>
      <c r="DP430" s="5"/>
      <c r="DQ430" s="5"/>
      <c r="DR430" s="5"/>
      <c r="DS430" s="5"/>
      <c r="DT430" s="5"/>
      <c r="DU430" s="5"/>
      <c r="DV430" s="5"/>
      <c r="DW430" s="5"/>
      <c r="DX430" s="5"/>
      <c r="DY430" s="5"/>
      <c r="DZ430" s="5"/>
      <c r="EA430" s="5"/>
      <c r="EB430" s="5"/>
      <c r="EC430" s="5"/>
      <c r="ED430" s="5"/>
      <c r="EE430" s="5"/>
      <c r="EF430" s="5"/>
      <c r="EG430" s="5"/>
      <c r="EH430" s="5"/>
      <c r="EI430" s="5"/>
      <c r="EJ430" s="5"/>
      <c r="EK430" s="5"/>
      <c r="EL430" s="5"/>
      <c r="EM430" s="5"/>
      <c r="EN430" s="5"/>
      <c r="EO430" s="5"/>
      <c r="EP430" s="5"/>
      <c r="EQ430" s="5"/>
      <c r="ER430" s="5"/>
      <c r="ES430" s="5"/>
      <c r="ET430" s="5"/>
      <c r="EU430" s="5"/>
      <c r="EV430" s="5"/>
      <c r="EW430" s="5"/>
      <c r="EX430" s="5"/>
      <c r="EY430" s="5"/>
      <c r="EZ430" s="5"/>
      <c r="FA430" s="5"/>
      <c r="FB430" s="5"/>
      <c r="FC430" s="5"/>
      <c r="FD430" s="5"/>
      <c r="FE430" s="5"/>
      <c r="FF430" s="5"/>
      <c r="FG430" s="5"/>
      <c r="FH430" s="5"/>
      <c r="FI430" s="5"/>
      <c r="FJ430" s="5"/>
      <c r="FK430" s="5"/>
      <c r="FL430" s="5"/>
      <c r="FM430" s="5"/>
      <c r="FN430" s="5"/>
    </row>
    <row r="431" spans="21:170" x14ac:dyDescent="0.2">
      <c r="U431" s="5"/>
      <c r="V431" s="5"/>
      <c r="W431" s="5"/>
      <c r="AK431" s="5"/>
      <c r="AL431" s="5"/>
      <c r="AM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  <c r="BO431" s="5"/>
      <c r="BP431" s="5"/>
      <c r="BQ431" s="5"/>
      <c r="BR431" s="5"/>
      <c r="BS431" s="5"/>
      <c r="BT431" s="5"/>
      <c r="BU431" s="5"/>
      <c r="BV431" s="5"/>
      <c r="BW431" s="5"/>
      <c r="BX431" s="5"/>
      <c r="BY431" s="5"/>
      <c r="BZ431" s="5"/>
      <c r="CA431" s="5"/>
      <c r="CB431" s="5"/>
      <c r="CC431" s="5"/>
      <c r="CD431" s="5"/>
      <c r="CE431" s="5"/>
      <c r="CF431" s="5"/>
      <c r="CG431" s="5"/>
      <c r="CH431" s="5"/>
      <c r="CI431" s="5"/>
      <c r="CJ431" s="5"/>
      <c r="CK431" s="5"/>
      <c r="CL431" s="5"/>
      <c r="CM431" s="5"/>
      <c r="CN431" s="5"/>
      <c r="CO431" s="5"/>
      <c r="CP431" s="5"/>
      <c r="CQ431" s="5"/>
      <c r="CR431" s="5"/>
      <c r="CS431" s="5"/>
      <c r="CT431" s="5"/>
      <c r="CU431" s="5"/>
      <c r="CV431" s="5"/>
      <c r="CW431" s="5"/>
      <c r="CX431" s="5"/>
      <c r="CY431" s="5"/>
      <c r="CZ431" s="5"/>
      <c r="DA431" s="5"/>
      <c r="DB431" s="5"/>
      <c r="DC431" s="5"/>
      <c r="DD431" s="5"/>
      <c r="DE431" s="5"/>
      <c r="DF431" s="5"/>
      <c r="DG431" s="5"/>
      <c r="DH431" s="5"/>
      <c r="DI431" s="5"/>
      <c r="DJ431" s="5"/>
      <c r="DK431" s="5"/>
      <c r="DL431" s="5"/>
      <c r="DM431" s="5"/>
      <c r="DN431" s="5"/>
      <c r="DO431" s="5"/>
      <c r="DP431" s="5"/>
      <c r="DQ431" s="5"/>
      <c r="DR431" s="5"/>
      <c r="DS431" s="5"/>
      <c r="DT431" s="5"/>
      <c r="DU431" s="5"/>
      <c r="DV431" s="5"/>
      <c r="DW431" s="5"/>
      <c r="DX431" s="5"/>
      <c r="DY431" s="5"/>
      <c r="DZ431" s="5"/>
      <c r="EA431" s="5"/>
      <c r="EB431" s="5"/>
      <c r="EC431" s="5"/>
      <c r="ED431" s="5"/>
      <c r="EE431" s="5"/>
      <c r="EF431" s="5"/>
      <c r="EG431" s="5"/>
      <c r="EH431" s="5"/>
      <c r="EI431" s="5"/>
      <c r="EJ431" s="5"/>
      <c r="EK431" s="5"/>
      <c r="EL431" s="5"/>
      <c r="EM431" s="5"/>
      <c r="EN431" s="5"/>
      <c r="EO431" s="5"/>
      <c r="EP431" s="5"/>
      <c r="EQ431" s="5"/>
      <c r="ER431" s="5"/>
      <c r="ES431" s="5"/>
      <c r="ET431" s="5"/>
      <c r="EU431" s="5"/>
      <c r="EV431" s="5"/>
      <c r="EW431" s="5"/>
      <c r="EX431" s="5"/>
      <c r="EY431" s="5"/>
      <c r="EZ431" s="5"/>
      <c r="FA431" s="5"/>
      <c r="FB431" s="5"/>
      <c r="FC431" s="5"/>
      <c r="FD431" s="5"/>
      <c r="FE431" s="5"/>
      <c r="FF431" s="5"/>
      <c r="FG431" s="5"/>
      <c r="FH431" s="5"/>
      <c r="FI431" s="5"/>
      <c r="FJ431" s="5"/>
      <c r="FK431" s="5"/>
      <c r="FL431" s="5"/>
      <c r="FM431" s="5"/>
      <c r="FN431" s="5"/>
    </row>
    <row r="432" spans="21:170" x14ac:dyDescent="0.2">
      <c r="U432" s="5"/>
      <c r="V432" s="5"/>
      <c r="W432" s="5"/>
      <c r="AK432" s="5"/>
      <c r="AL432" s="5"/>
      <c r="AM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  <c r="BO432" s="5"/>
      <c r="BP432" s="5"/>
      <c r="BQ432" s="5"/>
      <c r="BR432" s="5"/>
      <c r="BS432" s="5"/>
      <c r="BT432" s="5"/>
      <c r="BU432" s="5"/>
      <c r="BV432" s="5"/>
      <c r="BW432" s="5"/>
      <c r="BX432" s="5"/>
      <c r="BY432" s="5"/>
      <c r="BZ432" s="5"/>
      <c r="CA432" s="5"/>
      <c r="CB432" s="5"/>
      <c r="CC432" s="5"/>
      <c r="CD432" s="5"/>
      <c r="CE432" s="5"/>
      <c r="CF432" s="5"/>
      <c r="CG432" s="5"/>
      <c r="CH432" s="5"/>
      <c r="CI432" s="5"/>
      <c r="CJ432" s="5"/>
      <c r="CK432" s="5"/>
      <c r="CL432" s="5"/>
      <c r="CM432" s="5"/>
      <c r="CN432" s="5"/>
      <c r="CO432" s="5"/>
      <c r="CP432" s="5"/>
      <c r="CQ432" s="5"/>
      <c r="CR432" s="5"/>
      <c r="CS432" s="5"/>
      <c r="CT432" s="5"/>
      <c r="CU432" s="5"/>
      <c r="CV432" s="5"/>
      <c r="CW432" s="5"/>
      <c r="CX432" s="5"/>
      <c r="CY432" s="5"/>
      <c r="CZ432" s="5"/>
      <c r="DA432" s="5"/>
      <c r="DB432" s="5"/>
      <c r="DC432" s="5"/>
      <c r="DD432" s="5"/>
      <c r="DE432" s="5"/>
      <c r="DF432" s="5"/>
      <c r="DG432" s="5"/>
      <c r="DH432" s="5"/>
      <c r="DI432" s="5"/>
      <c r="DJ432" s="5"/>
      <c r="DK432" s="5"/>
      <c r="DL432" s="5"/>
      <c r="DM432" s="5"/>
      <c r="DN432" s="5"/>
      <c r="DO432" s="5"/>
      <c r="DP432" s="5"/>
      <c r="DQ432" s="5"/>
      <c r="DR432" s="5"/>
      <c r="DS432" s="5"/>
      <c r="DT432" s="5"/>
      <c r="DU432" s="5"/>
      <c r="DV432" s="5"/>
      <c r="DW432" s="5"/>
      <c r="DX432" s="5"/>
      <c r="DY432" s="5"/>
      <c r="DZ432" s="5"/>
      <c r="EA432" s="5"/>
      <c r="EB432" s="5"/>
      <c r="EC432" s="5"/>
      <c r="ED432" s="5"/>
      <c r="EE432" s="5"/>
      <c r="EF432" s="5"/>
      <c r="EG432" s="5"/>
      <c r="EH432" s="5"/>
      <c r="EI432" s="5"/>
      <c r="EJ432" s="5"/>
      <c r="EK432" s="5"/>
      <c r="EL432" s="5"/>
      <c r="EM432" s="5"/>
      <c r="EN432" s="5"/>
      <c r="EO432" s="5"/>
      <c r="EP432" s="5"/>
      <c r="EQ432" s="5"/>
      <c r="ER432" s="5"/>
      <c r="ES432" s="5"/>
      <c r="ET432" s="5"/>
      <c r="EU432" s="5"/>
      <c r="EV432" s="5"/>
      <c r="EW432" s="5"/>
      <c r="EX432" s="5"/>
      <c r="EY432" s="5"/>
      <c r="EZ432" s="5"/>
      <c r="FA432" s="5"/>
      <c r="FB432" s="5"/>
      <c r="FC432" s="5"/>
      <c r="FD432" s="5"/>
      <c r="FE432" s="5"/>
      <c r="FF432" s="5"/>
      <c r="FG432" s="5"/>
      <c r="FH432" s="5"/>
      <c r="FI432" s="5"/>
      <c r="FJ432" s="5"/>
      <c r="FK432" s="5"/>
      <c r="FL432" s="5"/>
      <c r="FM432" s="5"/>
      <c r="FN432" s="5"/>
    </row>
    <row r="433" spans="21:170" x14ac:dyDescent="0.2">
      <c r="U433" s="5"/>
      <c r="V433" s="5"/>
      <c r="W433" s="5"/>
      <c r="AK433" s="5"/>
      <c r="AL433" s="5"/>
      <c r="AM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  <c r="BO433" s="5"/>
      <c r="BP433" s="5"/>
      <c r="BQ433" s="5"/>
      <c r="BR433" s="5"/>
      <c r="BS433" s="5"/>
      <c r="BT433" s="5"/>
      <c r="BU433" s="5"/>
      <c r="BV433" s="5"/>
      <c r="BW433" s="5"/>
      <c r="BX433" s="5"/>
      <c r="BY433" s="5"/>
      <c r="BZ433" s="5"/>
      <c r="CA433" s="5"/>
      <c r="CB433" s="5"/>
      <c r="CC433" s="5"/>
      <c r="CD433" s="5"/>
      <c r="CE433" s="5"/>
      <c r="CF433" s="5"/>
      <c r="CG433" s="5"/>
      <c r="CH433" s="5"/>
      <c r="CI433" s="5"/>
      <c r="CJ433" s="5"/>
      <c r="CK433" s="5"/>
      <c r="CL433" s="5"/>
      <c r="CM433" s="5"/>
      <c r="CN433" s="5"/>
      <c r="CO433" s="5"/>
      <c r="CP433" s="5"/>
      <c r="CQ433" s="5"/>
      <c r="CR433" s="5"/>
      <c r="CS433" s="5"/>
      <c r="CT433" s="5"/>
      <c r="CU433" s="5"/>
      <c r="CV433" s="5"/>
      <c r="CW433" s="5"/>
      <c r="CX433" s="5"/>
      <c r="CY433" s="5"/>
      <c r="CZ433" s="5"/>
      <c r="DA433" s="5"/>
      <c r="DB433" s="5"/>
      <c r="DC433" s="5"/>
      <c r="DD433" s="5"/>
      <c r="DE433" s="5"/>
      <c r="DF433" s="5"/>
      <c r="DG433" s="5"/>
      <c r="DH433" s="5"/>
      <c r="DI433" s="5"/>
      <c r="DJ433" s="5"/>
      <c r="DK433" s="5"/>
      <c r="DL433" s="5"/>
      <c r="DM433" s="5"/>
      <c r="DN433" s="5"/>
      <c r="DO433" s="5"/>
      <c r="DP433" s="5"/>
      <c r="DQ433" s="5"/>
      <c r="DR433" s="5"/>
      <c r="DS433" s="5"/>
      <c r="DT433" s="5"/>
      <c r="DU433" s="5"/>
      <c r="DV433" s="5"/>
      <c r="DW433" s="5"/>
      <c r="DX433" s="5"/>
      <c r="DY433" s="5"/>
      <c r="DZ433" s="5"/>
      <c r="EA433" s="5"/>
      <c r="EB433" s="5"/>
      <c r="EC433" s="5"/>
      <c r="ED433" s="5"/>
      <c r="EE433" s="5"/>
      <c r="EF433" s="5"/>
      <c r="EG433" s="5"/>
      <c r="EH433" s="5"/>
      <c r="EI433" s="5"/>
      <c r="EJ433" s="5"/>
      <c r="EK433" s="5"/>
      <c r="EL433" s="5"/>
      <c r="EM433" s="5"/>
      <c r="EN433" s="5"/>
      <c r="EO433" s="5"/>
      <c r="EP433" s="5"/>
      <c r="EQ433" s="5"/>
      <c r="ER433" s="5"/>
      <c r="ES433" s="5"/>
      <c r="ET433" s="5"/>
      <c r="EU433" s="5"/>
      <c r="EV433" s="5"/>
      <c r="EW433" s="5"/>
      <c r="EX433" s="5"/>
      <c r="EY433" s="5"/>
      <c r="EZ433" s="5"/>
      <c r="FA433" s="5"/>
      <c r="FB433" s="5"/>
      <c r="FC433" s="5"/>
      <c r="FD433" s="5"/>
      <c r="FE433" s="5"/>
      <c r="FF433" s="5"/>
      <c r="FG433" s="5"/>
      <c r="FH433" s="5"/>
      <c r="FI433" s="5"/>
      <c r="FJ433" s="5"/>
      <c r="FK433" s="5"/>
      <c r="FL433" s="5"/>
      <c r="FM433" s="5"/>
      <c r="FN433" s="5"/>
    </row>
    <row r="434" spans="21:170" x14ac:dyDescent="0.2">
      <c r="U434" s="5"/>
      <c r="V434" s="5"/>
      <c r="W434" s="5"/>
      <c r="AK434" s="5"/>
      <c r="AL434" s="5"/>
      <c r="AM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  <c r="BO434" s="5"/>
      <c r="BP434" s="5"/>
      <c r="BQ434" s="5"/>
      <c r="BR434" s="5"/>
      <c r="BS434" s="5"/>
      <c r="BT434" s="5"/>
      <c r="BU434" s="5"/>
      <c r="BV434" s="5"/>
      <c r="BW434" s="5"/>
      <c r="BX434" s="5"/>
      <c r="BY434" s="5"/>
      <c r="BZ434" s="5"/>
      <c r="CA434" s="5"/>
      <c r="CB434" s="5"/>
      <c r="CC434" s="5"/>
      <c r="CD434" s="5"/>
      <c r="CE434" s="5"/>
      <c r="CF434" s="5"/>
      <c r="CG434" s="5"/>
      <c r="CH434" s="5"/>
      <c r="CI434" s="5"/>
      <c r="CJ434" s="5"/>
      <c r="CK434" s="5"/>
      <c r="CL434" s="5"/>
      <c r="CM434" s="5"/>
      <c r="CN434" s="5"/>
      <c r="CO434" s="5"/>
      <c r="CP434" s="5"/>
      <c r="CQ434" s="5"/>
      <c r="CR434" s="5"/>
      <c r="CS434" s="5"/>
      <c r="CT434" s="5"/>
      <c r="CU434" s="5"/>
      <c r="CV434" s="5"/>
      <c r="CW434" s="5"/>
      <c r="CX434" s="5"/>
      <c r="CY434" s="5"/>
      <c r="CZ434" s="5"/>
      <c r="DA434" s="5"/>
      <c r="DB434" s="5"/>
      <c r="DC434" s="5"/>
      <c r="DD434" s="5"/>
      <c r="DE434" s="5"/>
      <c r="DF434" s="5"/>
      <c r="DG434" s="5"/>
      <c r="DH434" s="5"/>
      <c r="DI434" s="5"/>
      <c r="DJ434" s="5"/>
      <c r="DK434" s="5"/>
      <c r="DL434" s="5"/>
      <c r="DM434" s="5"/>
      <c r="DN434" s="5"/>
      <c r="DO434" s="5"/>
      <c r="DP434" s="5"/>
      <c r="DQ434" s="5"/>
      <c r="DR434" s="5"/>
      <c r="DS434" s="5"/>
      <c r="DT434" s="5"/>
      <c r="DU434" s="5"/>
      <c r="DV434" s="5"/>
      <c r="DW434" s="5"/>
      <c r="DX434" s="5"/>
      <c r="DY434" s="5"/>
      <c r="DZ434" s="5"/>
      <c r="EA434" s="5"/>
      <c r="EB434" s="5"/>
      <c r="EC434" s="5"/>
      <c r="ED434" s="5"/>
      <c r="EE434" s="5"/>
      <c r="EF434" s="5"/>
      <c r="EG434" s="5"/>
      <c r="EH434" s="5"/>
      <c r="EI434" s="5"/>
      <c r="EJ434" s="5"/>
      <c r="EK434" s="5"/>
      <c r="EL434" s="5"/>
      <c r="EM434" s="5"/>
      <c r="EN434" s="5"/>
      <c r="EO434" s="5"/>
      <c r="EP434" s="5"/>
      <c r="EQ434" s="5"/>
      <c r="ER434" s="5"/>
      <c r="ES434" s="5"/>
      <c r="ET434" s="5"/>
      <c r="EU434" s="5"/>
      <c r="EV434" s="5"/>
      <c r="EW434" s="5"/>
      <c r="EX434" s="5"/>
      <c r="EY434" s="5"/>
      <c r="EZ434" s="5"/>
      <c r="FA434" s="5"/>
      <c r="FB434" s="5"/>
      <c r="FC434" s="5"/>
      <c r="FD434" s="5"/>
      <c r="FE434" s="5"/>
      <c r="FF434" s="5"/>
      <c r="FG434" s="5"/>
      <c r="FH434" s="5"/>
      <c r="FI434" s="5"/>
      <c r="FJ434" s="5"/>
      <c r="FK434" s="5"/>
      <c r="FL434" s="5"/>
      <c r="FM434" s="5"/>
      <c r="FN434" s="5"/>
    </row>
    <row r="435" spans="21:170" x14ac:dyDescent="0.2">
      <c r="U435" s="5"/>
      <c r="V435" s="5"/>
      <c r="W435" s="5"/>
      <c r="AK435" s="5"/>
      <c r="AL435" s="5"/>
      <c r="AM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  <c r="BO435" s="5"/>
      <c r="BP435" s="5"/>
      <c r="BQ435" s="5"/>
      <c r="BR435" s="5"/>
      <c r="BS435" s="5"/>
      <c r="BT435" s="5"/>
      <c r="BU435" s="5"/>
      <c r="BV435" s="5"/>
      <c r="BW435" s="5"/>
      <c r="BX435" s="5"/>
      <c r="BY435" s="5"/>
      <c r="BZ435" s="5"/>
      <c r="CA435" s="5"/>
      <c r="CB435" s="5"/>
      <c r="CC435" s="5"/>
      <c r="CD435" s="5"/>
      <c r="CE435" s="5"/>
      <c r="CF435" s="5"/>
      <c r="CG435" s="5"/>
      <c r="CH435" s="5"/>
      <c r="CI435" s="5"/>
      <c r="CJ435" s="5"/>
      <c r="CK435" s="5"/>
      <c r="CL435" s="5"/>
      <c r="CM435" s="5"/>
      <c r="CN435" s="5"/>
      <c r="CO435" s="5"/>
      <c r="CP435" s="5"/>
      <c r="CQ435" s="5"/>
      <c r="CR435" s="5"/>
      <c r="CS435" s="5"/>
      <c r="CT435" s="5"/>
      <c r="CU435" s="5"/>
      <c r="CV435" s="5"/>
      <c r="CW435" s="5"/>
      <c r="CX435" s="5"/>
      <c r="CY435" s="5"/>
      <c r="CZ435" s="5"/>
      <c r="DA435" s="5"/>
      <c r="DB435" s="5"/>
      <c r="DC435" s="5"/>
      <c r="DD435" s="5"/>
      <c r="DE435" s="5"/>
      <c r="DF435" s="5"/>
      <c r="DG435" s="5"/>
      <c r="DH435" s="5"/>
      <c r="DI435" s="5"/>
      <c r="DJ435" s="5"/>
      <c r="DK435" s="5"/>
      <c r="DL435" s="5"/>
      <c r="DM435" s="5"/>
      <c r="DN435" s="5"/>
      <c r="DO435" s="5"/>
      <c r="DP435" s="5"/>
      <c r="DQ435" s="5"/>
      <c r="DR435" s="5"/>
      <c r="DS435" s="5"/>
      <c r="DT435" s="5"/>
      <c r="DU435" s="5"/>
      <c r="DV435" s="5"/>
      <c r="DW435" s="5"/>
      <c r="DX435" s="5"/>
      <c r="DY435" s="5"/>
      <c r="DZ435" s="5"/>
      <c r="EA435" s="5"/>
      <c r="EB435" s="5"/>
      <c r="EC435" s="5"/>
      <c r="ED435" s="5"/>
      <c r="EE435" s="5"/>
      <c r="EF435" s="5"/>
      <c r="EG435" s="5"/>
      <c r="EH435" s="5"/>
      <c r="EI435" s="5"/>
      <c r="EJ435" s="5"/>
      <c r="EK435" s="5"/>
      <c r="EL435" s="5"/>
      <c r="EM435" s="5"/>
      <c r="EN435" s="5"/>
      <c r="EO435" s="5"/>
      <c r="EP435" s="5"/>
      <c r="EQ435" s="5"/>
      <c r="ER435" s="5"/>
      <c r="ES435" s="5"/>
      <c r="ET435" s="5"/>
      <c r="EU435" s="5"/>
      <c r="EV435" s="5"/>
      <c r="EW435" s="5"/>
      <c r="EX435" s="5"/>
      <c r="EY435" s="5"/>
      <c r="EZ435" s="5"/>
      <c r="FA435" s="5"/>
      <c r="FB435" s="5"/>
      <c r="FC435" s="5"/>
      <c r="FD435" s="5"/>
      <c r="FE435" s="5"/>
      <c r="FF435" s="5"/>
      <c r="FG435" s="5"/>
      <c r="FH435" s="5"/>
      <c r="FI435" s="5"/>
      <c r="FJ435" s="5"/>
      <c r="FK435" s="5"/>
      <c r="FL435" s="5"/>
      <c r="FM435" s="5"/>
      <c r="FN435" s="5"/>
    </row>
    <row r="436" spans="21:170" x14ac:dyDescent="0.2">
      <c r="U436" s="5"/>
      <c r="V436" s="5"/>
      <c r="W436" s="5"/>
      <c r="AK436" s="5"/>
      <c r="AL436" s="5"/>
      <c r="AM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  <c r="BO436" s="5"/>
      <c r="BP436" s="5"/>
      <c r="BQ436" s="5"/>
      <c r="BR436" s="5"/>
      <c r="BS436" s="5"/>
      <c r="BT436" s="5"/>
      <c r="BU436" s="5"/>
      <c r="BV436" s="5"/>
      <c r="BW436" s="5"/>
      <c r="BX436" s="5"/>
      <c r="BY436" s="5"/>
      <c r="BZ436" s="5"/>
      <c r="CA436" s="5"/>
      <c r="CB436" s="5"/>
      <c r="CC436" s="5"/>
      <c r="CD436" s="5"/>
      <c r="CE436" s="5"/>
      <c r="CF436" s="5"/>
      <c r="CG436" s="5"/>
      <c r="CH436" s="5"/>
      <c r="CI436" s="5"/>
      <c r="CJ436" s="5"/>
      <c r="CK436" s="5"/>
      <c r="CL436" s="5"/>
      <c r="CM436" s="5"/>
      <c r="CN436" s="5"/>
      <c r="CO436" s="5"/>
      <c r="CP436" s="5"/>
      <c r="CQ436" s="5"/>
      <c r="CR436" s="5"/>
      <c r="CS436" s="5"/>
      <c r="CT436" s="5"/>
      <c r="CU436" s="5"/>
      <c r="CV436" s="5"/>
      <c r="CW436" s="5"/>
      <c r="CX436" s="5"/>
      <c r="CY436" s="5"/>
      <c r="CZ436" s="5"/>
      <c r="DA436" s="5"/>
      <c r="DB436" s="5"/>
      <c r="DC436" s="5"/>
      <c r="DD436" s="5"/>
      <c r="DE436" s="5"/>
      <c r="DF436" s="5"/>
      <c r="DG436" s="5"/>
      <c r="DH436" s="5"/>
      <c r="DI436" s="5"/>
      <c r="DJ436" s="5"/>
      <c r="DK436" s="5"/>
      <c r="DL436" s="5"/>
      <c r="DM436" s="5"/>
      <c r="DN436" s="5"/>
      <c r="DO436" s="5"/>
      <c r="DP436" s="5"/>
      <c r="DQ436" s="5"/>
      <c r="DR436" s="5"/>
      <c r="DS436" s="5"/>
      <c r="DT436" s="5"/>
      <c r="DU436" s="5"/>
      <c r="DV436" s="5"/>
      <c r="DW436" s="5"/>
      <c r="DX436" s="5"/>
      <c r="DY436" s="5"/>
      <c r="DZ436" s="5"/>
      <c r="EA436" s="5"/>
      <c r="EB436" s="5"/>
      <c r="EC436" s="5"/>
      <c r="ED436" s="5"/>
      <c r="EE436" s="5"/>
      <c r="EF436" s="5"/>
      <c r="EG436" s="5"/>
      <c r="EH436" s="5"/>
      <c r="EI436" s="5"/>
      <c r="EJ436" s="5"/>
      <c r="EK436" s="5"/>
      <c r="EL436" s="5"/>
      <c r="EM436" s="5"/>
      <c r="EN436" s="5"/>
      <c r="EO436" s="5"/>
      <c r="EP436" s="5"/>
      <c r="EQ436" s="5"/>
      <c r="ER436" s="5"/>
      <c r="ES436" s="5"/>
      <c r="ET436" s="5"/>
      <c r="EU436" s="5"/>
      <c r="EV436" s="5"/>
      <c r="EW436" s="5"/>
      <c r="EX436" s="5"/>
      <c r="EY436" s="5"/>
      <c r="EZ436" s="5"/>
      <c r="FA436" s="5"/>
      <c r="FB436" s="5"/>
      <c r="FC436" s="5"/>
      <c r="FD436" s="5"/>
      <c r="FE436" s="5"/>
      <c r="FF436" s="5"/>
      <c r="FG436" s="5"/>
      <c r="FH436" s="5"/>
      <c r="FI436" s="5"/>
      <c r="FJ436" s="5"/>
      <c r="FK436" s="5"/>
      <c r="FL436" s="5"/>
      <c r="FM436" s="5"/>
      <c r="FN436" s="5"/>
    </row>
    <row r="437" spans="21:170" x14ac:dyDescent="0.2">
      <c r="U437" s="5"/>
      <c r="V437" s="5"/>
      <c r="W437" s="5"/>
      <c r="AK437" s="5"/>
      <c r="AL437" s="5"/>
      <c r="AM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  <c r="BO437" s="5"/>
      <c r="BP437" s="5"/>
      <c r="BQ437" s="5"/>
      <c r="BR437" s="5"/>
      <c r="BS437" s="5"/>
      <c r="BT437" s="5"/>
      <c r="BU437" s="5"/>
      <c r="BV437" s="5"/>
      <c r="BW437" s="5"/>
      <c r="BX437" s="5"/>
      <c r="BY437" s="5"/>
      <c r="BZ437" s="5"/>
      <c r="CA437" s="5"/>
      <c r="CB437" s="5"/>
      <c r="CC437" s="5"/>
      <c r="CD437" s="5"/>
      <c r="CE437" s="5"/>
      <c r="CF437" s="5"/>
      <c r="CG437" s="5"/>
      <c r="CH437" s="5"/>
      <c r="CI437" s="5"/>
      <c r="CJ437" s="5"/>
      <c r="CK437" s="5"/>
      <c r="CL437" s="5"/>
      <c r="CM437" s="5"/>
      <c r="CN437" s="5"/>
      <c r="CO437" s="5"/>
      <c r="CP437" s="5"/>
      <c r="CQ437" s="5"/>
      <c r="CR437" s="5"/>
      <c r="CS437" s="5"/>
      <c r="CT437" s="5"/>
      <c r="CU437" s="5"/>
      <c r="CV437" s="5"/>
      <c r="CW437" s="5"/>
      <c r="CX437" s="5"/>
      <c r="CY437" s="5"/>
      <c r="CZ437" s="5"/>
      <c r="DA437" s="5"/>
      <c r="DB437" s="5"/>
      <c r="DC437" s="5"/>
      <c r="DD437" s="5"/>
      <c r="DE437" s="5"/>
      <c r="DF437" s="5"/>
      <c r="DG437" s="5"/>
      <c r="DH437" s="5"/>
      <c r="DI437" s="5"/>
      <c r="DJ437" s="5"/>
      <c r="DK437" s="5"/>
      <c r="DL437" s="5"/>
      <c r="DM437" s="5"/>
      <c r="DN437" s="5"/>
      <c r="DO437" s="5"/>
      <c r="DP437" s="5"/>
      <c r="DQ437" s="5"/>
      <c r="DR437" s="5"/>
      <c r="DS437" s="5"/>
      <c r="DT437" s="5"/>
      <c r="DU437" s="5"/>
      <c r="DV437" s="5"/>
      <c r="DW437" s="5"/>
      <c r="DX437" s="5"/>
      <c r="DY437" s="5"/>
      <c r="DZ437" s="5"/>
      <c r="EA437" s="5"/>
      <c r="EB437" s="5"/>
      <c r="EC437" s="5"/>
      <c r="ED437" s="5"/>
      <c r="EE437" s="5"/>
      <c r="EF437" s="5"/>
      <c r="EG437" s="5"/>
      <c r="EH437" s="5"/>
      <c r="EI437" s="5"/>
      <c r="EJ437" s="5"/>
      <c r="EK437" s="5"/>
      <c r="EL437" s="5"/>
      <c r="EM437" s="5"/>
      <c r="EN437" s="5"/>
      <c r="EO437" s="5"/>
      <c r="EP437" s="5"/>
      <c r="EQ437" s="5"/>
      <c r="ER437" s="5"/>
      <c r="ES437" s="5"/>
      <c r="ET437" s="5"/>
      <c r="EU437" s="5"/>
      <c r="EV437" s="5"/>
      <c r="EW437" s="5"/>
      <c r="EX437" s="5"/>
      <c r="EY437" s="5"/>
      <c r="EZ437" s="5"/>
      <c r="FA437" s="5"/>
      <c r="FB437" s="5"/>
      <c r="FC437" s="5"/>
      <c r="FD437" s="5"/>
      <c r="FE437" s="5"/>
      <c r="FF437" s="5"/>
      <c r="FG437" s="5"/>
      <c r="FH437" s="5"/>
      <c r="FI437" s="5"/>
      <c r="FJ437" s="5"/>
      <c r="FK437" s="5"/>
      <c r="FL437" s="5"/>
      <c r="FM437" s="5"/>
      <c r="FN437" s="5"/>
    </row>
    <row r="438" spans="21:170" x14ac:dyDescent="0.2">
      <c r="U438" s="5"/>
      <c r="V438" s="5"/>
      <c r="W438" s="5"/>
      <c r="AK438" s="5"/>
      <c r="AL438" s="5"/>
      <c r="AM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  <c r="BO438" s="5"/>
      <c r="BP438" s="5"/>
      <c r="BQ438" s="5"/>
      <c r="BR438" s="5"/>
      <c r="BS438" s="5"/>
      <c r="BT438" s="5"/>
      <c r="BU438" s="5"/>
      <c r="BV438" s="5"/>
      <c r="BW438" s="5"/>
      <c r="BX438" s="5"/>
      <c r="BY438" s="5"/>
      <c r="BZ438" s="5"/>
      <c r="CA438" s="5"/>
      <c r="CB438" s="5"/>
      <c r="CC438" s="5"/>
      <c r="CD438" s="5"/>
      <c r="CE438" s="5"/>
      <c r="CF438" s="5"/>
      <c r="CG438" s="5"/>
      <c r="CH438" s="5"/>
      <c r="CI438" s="5"/>
      <c r="CJ438" s="5"/>
      <c r="CK438" s="5"/>
      <c r="CL438" s="5"/>
      <c r="CM438" s="5"/>
      <c r="CN438" s="5"/>
      <c r="CO438" s="5"/>
      <c r="CP438" s="5"/>
      <c r="CQ438" s="5"/>
      <c r="CR438" s="5"/>
      <c r="CS438" s="5"/>
      <c r="CT438" s="5"/>
      <c r="CU438" s="5"/>
      <c r="CV438" s="5"/>
      <c r="CW438" s="5"/>
      <c r="CX438" s="5"/>
      <c r="CY438" s="5"/>
      <c r="CZ438" s="5"/>
      <c r="DA438" s="5"/>
      <c r="DB438" s="5"/>
      <c r="DC438" s="5"/>
      <c r="DD438" s="5"/>
      <c r="DE438" s="5"/>
      <c r="DF438" s="5"/>
      <c r="DG438" s="5"/>
      <c r="DH438" s="5"/>
      <c r="DI438" s="5"/>
      <c r="DJ438" s="5"/>
      <c r="DK438" s="5"/>
      <c r="DL438" s="5"/>
      <c r="DM438" s="5"/>
      <c r="DN438" s="5"/>
      <c r="DO438" s="5"/>
      <c r="DP438" s="5"/>
      <c r="DQ438" s="5"/>
      <c r="DR438" s="5"/>
      <c r="DS438" s="5"/>
      <c r="DT438" s="5"/>
      <c r="DU438" s="5"/>
      <c r="DV438" s="5"/>
      <c r="DW438" s="5"/>
      <c r="DX438" s="5"/>
      <c r="DY438" s="5"/>
      <c r="DZ438" s="5"/>
      <c r="EA438" s="5"/>
      <c r="EB438" s="5"/>
      <c r="EC438" s="5"/>
      <c r="ED438" s="5"/>
      <c r="EE438" s="5"/>
      <c r="EF438" s="5"/>
      <c r="EG438" s="5"/>
      <c r="EH438" s="5"/>
      <c r="EI438" s="5"/>
      <c r="EJ438" s="5"/>
      <c r="EK438" s="5"/>
      <c r="EL438" s="5"/>
      <c r="EM438" s="5"/>
      <c r="EN438" s="5"/>
      <c r="EO438" s="5"/>
      <c r="EP438" s="5"/>
      <c r="EQ438" s="5"/>
      <c r="ER438" s="5"/>
      <c r="ES438" s="5"/>
      <c r="ET438" s="5"/>
      <c r="EU438" s="5"/>
      <c r="EV438" s="5"/>
      <c r="EW438" s="5"/>
      <c r="EX438" s="5"/>
      <c r="EY438" s="5"/>
      <c r="EZ438" s="5"/>
      <c r="FA438" s="5"/>
      <c r="FB438" s="5"/>
      <c r="FC438" s="5"/>
      <c r="FD438" s="5"/>
      <c r="FE438" s="5"/>
      <c r="FF438" s="5"/>
      <c r="FG438" s="5"/>
      <c r="FH438" s="5"/>
      <c r="FI438" s="5"/>
      <c r="FJ438" s="5"/>
      <c r="FK438" s="5"/>
      <c r="FL438" s="5"/>
      <c r="FM438" s="5"/>
      <c r="FN438" s="5"/>
    </row>
    <row r="439" spans="21:170" x14ac:dyDescent="0.2">
      <c r="U439" s="5"/>
      <c r="V439" s="5"/>
      <c r="W439" s="5"/>
      <c r="AK439" s="5"/>
      <c r="AL439" s="5"/>
      <c r="AM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  <c r="BO439" s="5"/>
      <c r="BP439" s="5"/>
      <c r="BQ439" s="5"/>
      <c r="BR439" s="5"/>
      <c r="BS439" s="5"/>
      <c r="BT439" s="5"/>
      <c r="BU439" s="5"/>
      <c r="BV439" s="5"/>
      <c r="BW439" s="5"/>
      <c r="BX439" s="5"/>
      <c r="BY439" s="5"/>
      <c r="BZ439" s="5"/>
      <c r="CA439" s="5"/>
      <c r="CB439" s="5"/>
      <c r="CC439" s="5"/>
      <c r="CD439" s="5"/>
      <c r="CE439" s="5"/>
      <c r="CF439" s="5"/>
      <c r="CG439" s="5"/>
      <c r="CH439" s="5"/>
      <c r="CI439" s="5"/>
      <c r="CJ439" s="5"/>
      <c r="CK439" s="5"/>
      <c r="CL439" s="5"/>
      <c r="CM439" s="5"/>
      <c r="CN439" s="5"/>
      <c r="CO439" s="5"/>
      <c r="CP439" s="5"/>
      <c r="CQ439" s="5"/>
      <c r="CR439" s="5"/>
      <c r="CS439" s="5"/>
      <c r="CT439" s="5"/>
      <c r="CU439" s="5"/>
      <c r="CV439" s="5"/>
      <c r="CW439" s="5"/>
      <c r="CX439" s="5"/>
      <c r="CY439" s="5"/>
      <c r="CZ439" s="5"/>
      <c r="DA439" s="5"/>
      <c r="DB439" s="5"/>
      <c r="DC439" s="5"/>
      <c r="DD439" s="5"/>
      <c r="DE439" s="5"/>
      <c r="DF439" s="5"/>
      <c r="DG439" s="5"/>
      <c r="DH439" s="5"/>
      <c r="DI439" s="5"/>
      <c r="DJ439" s="5"/>
      <c r="DK439" s="5"/>
      <c r="DL439" s="5"/>
      <c r="DM439" s="5"/>
      <c r="DN439" s="5"/>
      <c r="DO439" s="5"/>
      <c r="DP439" s="5"/>
      <c r="DQ439" s="5"/>
      <c r="DR439" s="5"/>
      <c r="DS439" s="5"/>
      <c r="DT439" s="5"/>
      <c r="DU439" s="5"/>
      <c r="DV439" s="5"/>
      <c r="DW439" s="5"/>
      <c r="DX439" s="5"/>
      <c r="DY439" s="5"/>
      <c r="DZ439" s="5"/>
      <c r="EA439" s="5"/>
      <c r="EB439" s="5"/>
      <c r="EC439" s="5"/>
      <c r="ED439" s="5"/>
      <c r="EE439" s="5"/>
      <c r="EF439" s="5"/>
      <c r="EG439" s="5"/>
      <c r="EH439" s="5"/>
      <c r="EI439" s="5"/>
      <c r="EJ439" s="5"/>
      <c r="EK439" s="5"/>
      <c r="EL439" s="5"/>
      <c r="EM439" s="5"/>
      <c r="EN439" s="5"/>
      <c r="EO439" s="5"/>
      <c r="EP439" s="5"/>
      <c r="EQ439" s="5"/>
      <c r="ER439" s="5"/>
      <c r="ES439" s="5"/>
      <c r="ET439" s="5"/>
      <c r="EU439" s="5"/>
      <c r="EV439" s="5"/>
      <c r="EW439" s="5"/>
      <c r="EX439" s="5"/>
      <c r="EY439" s="5"/>
      <c r="EZ439" s="5"/>
      <c r="FA439" s="5"/>
      <c r="FB439" s="5"/>
      <c r="FC439" s="5"/>
      <c r="FD439" s="5"/>
      <c r="FE439" s="5"/>
      <c r="FF439" s="5"/>
      <c r="FG439" s="5"/>
      <c r="FH439" s="5"/>
      <c r="FI439" s="5"/>
      <c r="FJ439" s="5"/>
      <c r="FK439" s="5"/>
      <c r="FL439" s="5"/>
      <c r="FM439" s="5"/>
      <c r="FN439" s="5"/>
    </row>
    <row r="440" spans="21:170" x14ac:dyDescent="0.2">
      <c r="U440" s="5"/>
      <c r="V440" s="5"/>
      <c r="W440" s="5"/>
      <c r="AK440" s="5"/>
      <c r="AL440" s="5"/>
      <c r="AM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  <c r="BO440" s="5"/>
      <c r="BP440" s="5"/>
      <c r="BQ440" s="5"/>
      <c r="BR440" s="5"/>
      <c r="BS440" s="5"/>
      <c r="BT440" s="5"/>
      <c r="BU440" s="5"/>
      <c r="BV440" s="5"/>
      <c r="BW440" s="5"/>
      <c r="BX440" s="5"/>
      <c r="BY440" s="5"/>
      <c r="BZ440" s="5"/>
      <c r="CA440" s="5"/>
      <c r="CB440" s="5"/>
      <c r="CC440" s="5"/>
      <c r="CD440" s="5"/>
      <c r="CE440" s="5"/>
      <c r="CF440" s="5"/>
      <c r="CG440" s="5"/>
      <c r="CH440" s="5"/>
      <c r="CI440" s="5"/>
      <c r="CJ440" s="5"/>
      <c r="CK440" s="5"/>
      <c r="CL440" s="5"/>
      <c r="CM440" s="5"/>
      <c r="CN440" s="5"/>
      <c r="CO440" s="5"/>
      <c r="CP440" s="5"/>
      <c r="CQ440" s="5"/>
      <c r="CR440" s="5"/>
      <c r="CS440" s="5"/>
      <c r="CT440" s="5"/>
      <c r="CU440" s="5"/>
      <c r="CV440" s="5"/>
      <c r="CW440" s="5"/>
      <c r="CX440" s="5"/>
      <c r="CY440" s="5"/>
      <c r="CZ440" s="5"/>
      <c r="DA440" s="5"/>
      <c r="DB440" s="5"/>
      <c r="DC440" s="5"/>
      <c r="DD440" s="5"/>
      <c r="DE440" s="5"/>
      <c r="DF440" s="5"/>
      <c r="DG440" s="5"/>
      <c r="DH440" s="5"/>
      <c r="DI440" s="5"/>
      <c r="DJ440" s="5"/>
      <c r="DK440" s="5"/>
      <c r="DL440" s="5"/>
      <c r="DM440" s="5"/>
      <c r="DN440" s="5"/>
      <c r="DO440" s="5"/>
      <c r="DP440" s="5"/>
      <c r="DQ440" s="5"/>
      <c r="DR440" s="5"/>
      <c r="DS440" s="5"/>
      <c r="DT440" s="5"/>
      <c r="DU440" s="5"/>
      <c r="DV440" s="5"/>
      <c r="DW440" s="5"/>
      <c r="DX440" s="5"/>
      <c r="DY440" s="5"/>
      <c r="DZ440" s="5"/>
      <c r="EA440" s="5"/>
      <c r="EB440" s="5"/>
      <c r="EC440" s="5"/>
      <c r="ED440" s="5"/>
      <c r="EE440" s="5"/>
      <c r="EF440" s="5"/>
      <c r="EG440" s="5"/>
      <c r="EH440" s="5"/>
      <c r="EI440" s="5"/>
      <c r="EJ440" s="5"/>
      <c r="EK440" s="5"/>
      <c r="EL440" s="5"/>
      <c r="EM440" s="5"/>
      <c r="EN440" s="5"/>
      <c r="EO440" s="5"/>
      <c r="EP440" s="5"/>
      <c r="EQ440" s="5"/>
      <c r="ER440" s="5"/>
      <c r="ES440" s="5"/>
      <c r="ET440" s="5"/>
      <c r="EU440" s="5"/>
      <c r="EV440" s="5"/>
      <c r="EW440" s="5"/>
      <c r="EX440" s="5"/>
      <c r="EY440" s="5"/>
      <c r="EZ440" s="5"/>
      <c r="FA440" s="5"/>
      <c r="FB440" s="5"/>
      <c r="FC440" s="5"/>
      <c r="FD440" s="5"/>
      <c r="FE440" s="5"/>
      <c r="FF440" s="5"/>
      <c r="FG440" s="5"/>
      <c r="FH440" s="5"/>
      <c r="FI440" s="5"/>
      <c r="FJ440" s="5"/>
      <c r="FK440" s="5"/>
      <c r="FL440" s="5"/>
      <c r="FM440" s="5"/>
      <c r="FN440" s="5"/>
    </row>
    <row r="441" spans="21:170" x14ac:dyDescent="0.2">
      <c r="U441" s="5"/>
      <c r="V441" s="5"/>
      <c r="W441" s="5"/>
      <c r="AK441" s="5"/>
      <c r="AL441" s="5"/>
      <c r="AM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  <c r="BO441" s="5"/>
      <c r="BP441" s="5"/>
      <c r="BQ441" s="5"/>
      <c r="BR441" s="5"/>
      <c r="BS441" s="5"/>
      <c r="BT441" s="5"/>
      <c r="BU441" s="5"/>
      <c r="BV441" s="5"/>
      <c r="BW441" s="5"/>
      <c r="BX441" s="5"/>
      <c r="BY441" s="5"/>
      <c r="BZ441" s="5"/>
      <c r="CA441" s="5"/>
      <c r="CB441" s="5"/>
      <c r="CC441" s="5"/>
      <c r="CD441" s="5"/>
      <c r="CE441" s="5"/>
      <c r="CF441" s="5"/>
      <c r="CG441" s="5"/>
      <c r="CH441" s="5"/>
      <c r="CI441" s="5"/>
      <c r="CJ441" s="5"/>
      <c r="CK441" s="5"/>
      <c r="CL441" s="5"/>
      <c r="CM441" s="5"/>
      <c r="CN441" s="5"/>
      <c r="CO441" s="5"/>
      <c r="CP441" s="5"/>
      <c r="CQ441" s="5"/>
      <c r="CR441" s="5"/>
      <c r="CS441" s="5"/>
      <c r="CT441" s="5"/>
      <c r="CU441" s="5"/>
      <c r="CV441" s="5"/>
      <c r="CW441" s="5"/>
      <c r="CX441" s="5"/>
      <c r="CY441" s="5"/>
      <c r="CZ441" s="5"/>
      <c r="DA441" s="5"/>
      <c r="DB441" s="5"/>
      <c r="DC441" s="5"/>
      <c r="DD441" s="5"/>
      <c r="DE441" s="5"/>
      <c r="DF441" s="5"/>
      <c r="DG441" s="5"/>
      <c r="DH441" s="5"/>
      <c r="DI441" s="5"/>
      <c r="DJ441" s="5"/>
      <c r="DK441" s="5"/>
      <c r="DL441" s="5"/>
      <c r="DM441" s="5"/>
      <c r="DN441" s="5"/>
      <c r="DO441" s="5"/>
      <c r="DP441" s="5"/>
      <c r="DQ441" s="5"/>
      <c r="DR441" s="5"/>
      <c r="DS441" s="5"/>
      <c r="DT441" s="5"/>
      <c r="DU441" s="5"/>
      <c r="DV441" s="5"/>
      <c r="DW441" s="5"/>
      <c r="DX441" s="5"/>
      <c r="DY441" s="5"/>
      <c r="DZ441" s="5"/>
      <c r="EA441" s="5"/>
      <c r="EB441" s="5"/>
      <c r="EC441" s="5"/>
      <c r="ED441" s="5"/>
      <c r="EE441" s="5"/>
      <c r="EF441" s="5"/>
      <c r="EG441" s="5"/>
      <c r="EH441" s="5"/>
      <c r="EI441" s="5"/>
      <c r="EJ441" s="5"/>
      <c r="EK441" s="5"/>
      <c r="EL441" s="5"/>
      <c r="EM441" s="5"/>
      <c r="EN441" s="5"/>
      <c r="EO441" s="5"/>
      <c r="EP441" s="5"/>
      <c r="EQ441" s="5"/>
      <c r="ER441" s="5"/>
      <c r="ES441" s="5"/>
      <c r="ET441" s="5"/>
      <c r="EU441" s="5"/>
      <c r="EV441" s="5"/>
      <c r="EW441" s="5"/>
      <c r="EX441" s="5"/>
      <c r="EY441" s="5"/>
      <c r="EZ441" s="5"/>
      <c r="FA441" s="5"/>
      <c r="FB441" s="5"/>
      <c r="FC441" s="5"/>
      <c r="FD441" s="5"/>
      <c r="FE441" s="5"/>
      <c r="FF441" s="5"/>
      <c r="FG441" s="5"/>
      <c r="FH441" s="5"/>
      <c r="FI441" s="5"/>
      <c r="FJ441" s="5"/>
      <c r="FK441" s="5"/>
      <c r="FL441" s="5"/>
      <c r="FM441" s="5"/>
      <c r="FN441" s="5"/>
    </row>
    <row r="442" spans="21:170" x14ac:dyDescent="0.2">
      <c r="U442" s="5"/>
      <c r="V442" s="5"/>
      <c r="W442" s="5"/>
      <c r="AK442" s="5"/>
      <c r="AL442" s="5"/>
      <c r="AM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  <c r="BO442" s="5"/>
      <c r="BP442" s="5"/>
      <c r="BQ442" s="5"/>
      <c r="BR442" s="5"/>
      <c r="BS442" s="5"/>
      <c r="BT442" s="5"/>
      <c r="BU442" s="5"/>
      <c r="BV442" s="5"/>
      <c r="BW442" s="5"/>
      <c r="BX442" s="5"/>
      <c r="BY442" s="5"/>
      <c r="BZ442" s="5"/>
      <c r="CA442" s="5"/>
      <c r="CB442" s="5"/>
      <c r="CC442" s="5"/>
      <c r="CD442" s="5"/>
      <c r="CE442" s="5"/>
      <c r="CF442" s="5"/>
      <c r="CG442" s="5"/>
      <c r="CH442" s="5"/>
      <c r="CI442" s="5"/>
      <c r="CJ442" s="5"/>
      <c r="CK442" s="5"/>
      <c r="CL442" s="5"/>
      <c r="CM442" s="5"/>
      <c r="CN442" s="5"/>
      <c r="CO442" s="5"/>
      <c r="CP442" s="5"/>
      <c r="CQ442" s="5"/>
      <c r="CR442" s="5"/>
      <c r="CS442" s="5"/>
      <c r="CT442" s="5"/>
      <c r="CU442" s="5"/>
      <c r="CV442" s="5"/>
      <c r="CW442" s="5"/>
      <c r="CX442" s="5"/>
      <c r="CY442" s="5"/>
      <c r="CZ442" s="5"/>
      <c r="DA442" s="5"/>
      <c r="DB442" s="5"/>
      <c r="DC442" s="5"/>
      <c r="DD442" s="5"/>
      <c r="DE442" s="5"/>
      <c r="DF442" s="5"/>
      <c r="DG442" s="5"/>
      <c r="DH442" s="5"/>
      <c r="DI442" s="5"/>
      <c r="DJ442" s="5"/>
      <c r="DK442" s="5"/>
      <c r="DL442" s="5"/>
      <c r="DM442" s="5"/>
      <c r="DN442" s="5"/>
      <c r="DO442" s="5"/>
      <c r="DP442" s="5"/>
      <c r="DQ442" s="5"/>
      <c r="DR442" s="5"/>
      <c r="DS442" s="5"/>
      <c r="DT442" s="5"/>
      <c r="DU442" s="5"/>
      <c r="DV442" s="5"/>
      <c r="DW442" s="5"/>
      <c r="DX442" s="5"/>
      <c r="DY442" s="5"/>
      <c r="DZ442" s="5"/>
      <c r="EA442" s="5"/>
      <c r="EB442" s="5"/>
      <c r="EC442" s="5"/>
      <c r="ED442" s="5"/>
      <c r="EE442" s="5"/>
      <c r="EF442" s="5"/>
      <c r="EG442" s="5"/>
      <c r="EH442" s="5"/>
      <c r="EI442" s="5"/>
      <c r="EJ442" s="5"/>
      <c r="EK442" s="5"/>
      <c r="EL442" s="5"/>
      <c r="EM442" s="5"/>
      <c r="EN442" s="5"/>
      <c r="EO442" s="5"/>
      <c r="EP442" s="5"/>
      <c r="EQ442" s="5"/>
      <c r="ER442" s="5"/>
      <c r="ES442" s="5"/>
      <c r="ET442" s="5"/>
      <c r="EU442" s="5"/>
      <c r="EV442" s="5"/>
      <c r="EW442" s="5"/>
      <c r="EX442" s="5"/>
      <c r="EY442" s="5"/>
      <c r="EZ442" s="5"/>
      <c r="FA442" s="5"/>
      <c r="FB442" s="5"/>
      <c r="FC442" s="5"/>
      <c r="FD442" s="5"/>
      <c r="FE442" s="5"/>
      <c r="FF442" s="5"/>
      <c r="FG442" s="5"/>
      <c r="FH442" s="5"/>
      <c r="FI442" s="5"/>
      <c r="FJ442" s="5"/>
      <c r="FK442" s="5"/>
      <c r="FL442" s="5"/>
      <c r="FM442" s="5"/>
      <c r="FN442" s="5"/>
    </row>
    <row r="443" spans="21:170" x14ac:dyDescent="0.2">
      <c r="U443" s="5"/>
      <c r="V443" s="5"/>
      <c r="W443" s="5"/>
      <c r="AK443" s="5"/>
      <c r="AL443" s="5"/>
      <c r="AM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  <c r="BO443" s="5"/>
      <c r="BP443" s="5"/>
      <c r="BQ443" s="5"/>
      <c r="BR443" s="5"/>
      <c r="BS443" s="5"/>
      <c r="BT443" s="5"/>
      <c r="BU443" s="5"/>
      <c r="BV443" s="5"/>
      <c r="BW443" s="5"/>
      <c r="BX443" s="5"/>
      <c r="BY443" s="5"/>
      <c r="BZ443" s="5"/>
      <c r="CA443" s="5"/>
      <c r="CB443" s="5"/>
      <c r="CC443" s="5"/>
      <c r="CD443" s="5"/>
      <c r="CE443" s="5"/>
      <c r="CF443" s="5"/>
      <c r="CG443" s="5"/>
      <c r="CH443" s="5"/>
      <c r="CI443" s="5"/>
      <c r="CJ443" s="5"/>
      <c r="CK443" s="5"/>
      <c r="CL443" s="5"/>
      <c r="CM443" s="5"/>
      <c r="CN443" s="5"/>
      <c r="CO443" s="5"/>
      <c r="CP443" s="5"/>
      <c r="CQ443" s="5"/>
      <c r="CR443" s="5"/>
      <c r="CS443" s="5"/>
      <c r="CT443" s="5"/>
      <c r="CU443" s="5"/>
      <c r="CV443" s="5"/>
      <c r="CW443" s="5"/>
      <c r="CX443" s="5"/>
      <c r="CY443" s="5"/>
      <c r="CZ443" s="5"/>
      <c r="DA443" s="5"/>
      <c r="DB443" s="5"/>
      <c r="DC443" s="5"/>
      <c r="DD443" s="5"/>
      <c r="DE443" s="5"/>
      <c r="DF443" s="5"/>
      <c r="DG443" s="5"/>
      <c r="DH443" s="5"/>
      <c r="DI443" s="5"/>
      <c r="DJ443" s="5"/>
      <c r="DK443" s="5"/>
      <c r="DL443" s="5"/>
      <c r="DM443" s="5"/>
      <c r="DN443" s="5"/>
      <c r="DO443" s="5"/>
      <c r="DP443" s="5"/>
      <c r="DQ443" s="5"/>
      <c r="DR443" s="5"/>
      <c r="DS443" s="5"/>
      <c r="DT443" s="5"/>
      <c r="DU443" s="5"/>
      <c r="DV443" s="5"/>
      <c r="DW443" s="5"/>
      <c r="DX443" s="5"/>
      <c r="DY443" s="5"/>
      <c r="DZ443" s="5"/>
      <c r="EA443" s="5"/>
      <c r="EB443" s="5"/>
      <c r="EC443" s="5"/>
      <c r="ED443" s="5"/>
      <c r="EE443" s="5"/>
      <c r="EF443" s="5"/>
      <c r="EG443" s="5"/>
      <c r="EH443" s="5"/>
      <c r="EI443" s="5"/>
      <c r="EJ443" s="5"/>
      <c r="EK443" s="5"/>
      <c r="EL443" s="5"/>
      <c r="EM443" s="5"/>
      <c r="EN443" s="5"/>
      <c r="EO443" s="5"/>
      <c r="EP443" s="5"/>
      <c r="EQ443" s="5"/>
      <c r="ER443" s="5"/>
      <c r="ES443" s="5"/>
      <c r="ET443" s="5"/>
      <c r="EU443" s="5"/>
      <c r="EV443" s="5"/>
      <c r="EW443" s="5"/>
      <c r="EX443" s="5"/>
      <c r="EY443" s="5"/>
      <c r="EZ443" s="5"/>
      <c r="FA443" s="5"/>
      <c r="FB443" s="5"/>
      <c r="FC443" s="5"/>
      <c r="FD443" s="5"/>
      <c r="FE443" s="5"/>
      <c r="FF443" s="5"/>
      <c r="FG443" s="5"/>
      <c r="FH443" s="5"/>
      <c r="FI443" s="5"/>
      <c r="FJ443" s="5"/>
      <c r="FK443" s="5"/>
      <c r="FL443" s="5"/>
      <c r="FM443" s="5"/>
      <c r="FN443" s="5"/>
    </row>
    <row r="444" spans="21:170" x14ac:dyDescent="0.2">
      <c r="U444" s="5"/>
      <c r="V444" s="5"/>
      <c r="W444" s="5"/>
      <c r="AK444" s="5"/>
      <c r="AL444" s="5"/>
      <c r="AM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  <c r="BO444" s="5"/>
      <c r="BP444" s="5"/>
      <c r="BQ444" s="5"/>
      <c r="BR444" s="5"/>
      <c r="BS444" s="5"/>
      <c r="BT444" s="5"/>
      <c r="BU444" s="5"/>
      <c r="BV444" s="5"/>
      <c r="BW444" s="5"/>
      <c r="BX444" s="5"/>
      <c r="BY444" s="5"/>
      <c r="BZ444" s="5"/>
      <c r="CA444" s="5"/>
      <c r="CB444" s="5"/>
      <c r="CC444" s="5"/>
      <c r="CD444" s="5"/>
      <c r="CE444" s="5"/>
      <c r="CF444" s="5"/>
      <c r="CG444" s="5"/>
      <c r="CH444" s="5"/>
      <c r="CI444" s="5"/>
      <c r="CJ444" s="5"/>
      <c r="CK444" s="5"/>
      <c r="CL444" s="5"/>
      <c r="CM444" s="5"/>
      <c r="CN444" s="5"/>
      <c r="CO444" s="5"/>
      <c r="CP444" s="5"/>
      <c r="CQ444" s="5"/>
      <c r="CR444" s="5"/>
      <c r="CS444" s="5"/>
      <c r="CT444" s="5"/>
      <c r="CU444" s="5"/>
      <c r="CV444" s="5"/>
      <c r="CW444" s="5"/>
      <c r="CX444" s="5"/>
      <c r="CY444" s="5"/>
      <c r="CZ444" s="5"/>
      <c r="DA444" s="5"/>
      <c r="DB444" s="5"/>
      <c r="DC444" s="5"/>
      <c r="DD444" s="5"/>
      <c r="DE444" s="5"/>
      <c r="DF444" s="5"/>
      <c r="DG444" s="5"/>
      <c r="DH444" s="5"/>
      <c r="DI444" s="5"/>
      <c r="DJ444" s="5"/>
      <c r="DK444" s="5"/>
      <c r="DL444" s="5"/>
      <c r="DM444" s="5"/>
      <c r="DN444" s="5"/>
      <c r="DO444" s="5"/>
      <c r="DP444" s="5"/>
      <c r="DQ444" s="5"/>
      <c r="DR444" s="5"/>
      <c r="DS444" s="5"/>
      <c r="DT444" s="5"/>
      <c r="DU444" s="5"/>
      <c r="DV444" s="5"/>
      <c r="DW444" s="5"/>
      <c r="DX444" s="5"/>
      <c r="DY444" s="5"/>
      <c r="DZ444" s="5"/>
      <c r="EA444" s="5"/>
      <c r="EB444" s="5"/>
      <c r="EC444" s="5"/>
      <c r="ED444" s="5"/>
      <c r="EE444" s="5"/>
      <c r="EF444" s="5"/>
      <c r="EG444" s="5"/>
      <c r="EH444" s="5"/>
      <c r="EI444" s="5"/>
      <c r="EJ444" s="5"/>
      <c r="EK444" s="5"/>
      <c r="EL444" s="5"/>
      <c r="EM444" s="5"/>
      <c r="EN444" s="5"/>
      <c r="EO444" s="5"/>
      <c r="EP444" s="5"/>
      <c r="EQ444" s="5"/>
      <c r="ER444" s="5"/>
      <c r="ES444" s="5"/>
      <c r="ET444" s="5"/>
      <c r="EU444" s="5"/>
      <c r="EV444" s="5"/>
      <c r="EW444" s="5"/>
      <c r="EX444" s="5"/>
      <c r="EY444" s="5"/>
      <c r="EZ444" s="5"/>
      <c r="FA444" s="5"/>
      <c r="FB444" s="5"/>
      <c r="FC444" s="5"/>
      <c r="FD444" s="5"/>
      <c r="FE444" s="5"/>
      <c r="FF444" s="5"/>
      <c r="FG444" s="5"/>
      <c r="FH444" s="5"/>
      <c r="FI444" s="5"/>
      <c r="FJ444" s="5"/>
      <c r="FK444" s="5"/>
      <c r="FL444" s="5"/>
      <c r="FM444" s="5"/>
      <c r="FN444" s="5"/>
    </row>
    <row r="445" spans="21:170" x14ac:dyDescent="0.2">
      <c r="U445" s="5"/>
      <c r="V445" s="5"/>
      <c r="W445" s="5"/>
      <c r="AK445" s="5"/>
      <c r="AL445" s="5"/>
      <c r="AM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  <c r="BO445" s="5"/>
      <c r="BP445" s="5"/>
      <c r="BQ445" s="5"/>
      <c r="BR445" s="5"/>
      <c r="BS445" s="5"/>
      <c r="BT445" s="5"/>
      <c r="BU445" s="5"/>
      <c r="BV445" s="5"/>
      <c r="BW445" s="5"/>
      <c r="BX445" s="5"/>
      <c r="BY445" s="5"/>
      <c r="BZ445" s="5"/>
      <c r="CA445" s="5"/>
      <c r="CB445" s="5"/>
      <c r="CC445" s="5"/>
      <c r="CD445" s="5"/>
      <c r="CE445" s="5"/>
      <c r="CF445" s="5"/>
      <c r="CG445" s="5"/>
      <c r="CH445" s="5"/>
      <c r="CI445" s="5"/>
      <c r="CJ445" s="5"/>
      <c r="CK445" s="5"/>
      <c r="CL445" s="5"/>
      <c r="CM445" s="5"/>
      <c r="CN445" s="5"/>
      <c r="CO445" s="5"/>
      <c r="CP445" s="5"/>
      <c r="CQ445" s="5"/>
      <c r="CR445" s="5"/>
      <c r="CS445" s="5"/>
      <c r="CT445" s="5"/>
      <c r="CU445" s="5"/>
      <c r="CV445" s="5"/>
      <c r="CW445" s="5"/>
      <c r="CX445" s="5"/>
      <c r="CY445" s="5"/>
      <c r="CZ445" s="5"/>
      <c r="DA445" s="5"/>
      <c r="DB445" s="5"/>
      <c r="DC445" s="5"/>
      <c r="DD445" s="5"/>
      <c r="DE445" s="5"/>
      <c r="DF445" s="5"/>
      <c r="DG445" s="5"/>
      <c r="DH445" s="5"/>
      <c r="DI445" s="5"/>
      <c r="DJ445" s="5"/>
      <c r="DK445" s="5"/>
      <c r="DL445" s="5"/>
      <c r="DM445" s="5"/>
      <c r="DN445" s="5"/>
      <c r="DO445" s="5"/>
      <c r="DP445" s="5"/>
      <c r="DQ445" s="5"/>
      <c r="DR445" s="5"/>
      <c r="DS445" s="5"/>
      <c r="DT445" s="5"/>
      <c r="DU445" s="5"/>
      <c r="DV445" s="5"/>
      <c r="DW445" s="5"/>
      <c r="DX445" s="5"/>
      <c r="DY445" s="5"/>
      <c r="DZ445" s="5"/>
      <c r="EA445" s="5"/>
      <c r="EB445" s="5"/>
      <c r="EC445" s="5"/>
      <c r="ED445" s="5"/>
      <c r="EE445" s="5"/>
      <c r="EF445" s="5"/>
      <c r="EG445" s="5"/>
      <c r="EH445" s="5"/>
      <c r="EI445" s="5"/>
      <c r="EJ445" s="5"/>
      <c r="EK445" s="5"/>
      <c r="EL445" s="5"/>
      <c r="EM445" s="5"/>
      <c r="EN445" s="5"/>
      <c r="EO445" s="5"/>
      <c r="EP445" s="5"/>
      <c r="EQ445" s="5"/>
      <c r="ER445" s="5"/>
      <c r="ES445" s="5"/>
      <c r="ET445" s="5"/>
      <c r="EU445" s="5"/>
      <c r="EV445" s="5"/>
      <c r="EW445" s="5"/>
      <c r="EX445" s="5"/>
      <c r="EY445" s="5"/>
      <c r="EZ445" s="5"/>
      <c r="FA445" s="5"/>
      <c r="FB445" s="5"/>
      <c r="FC445" s="5"/>
      <c r="FD445" s="5"/>
      <c r="FE445" s="5"/>
      <c r="FF445" s="5"/>
      <c r="FG445" s="5"/>
      <c r="FH445" s="5"/>
      <c r="FI445" s="5"/>
      <c r="FJ445" s="5"/>
      <c r="FK445" s="5"/>
      <c r="FL445" s="5"/>
      <c r="FM445" s="5"/>
      <c r="FN445" s="5"/>
    </row>
    <row r="446" spans="21:170" x14ac:dyDescent="0.2">
      <c r="U446" s="5"/>
      <c r="V446" s="5"/>
      <c r="W446" s="5"/>
      <c r="AK446" s="5"/>
      <c r="AL446" s="5"/>
      <c r="AM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  <c r="BO446" s="5"/>
      <c r="BP446" s="5"/>
      <c r="BQ446" s="5"/>
      <c r="BR446" s="5"/>
      <c r="BS446" s="5"/>
      <c r="BT446" s="5"/>
      <c r="BU446" s="5"/>
      <c r="BV446" s="5"/>
      <c r="BW446" s="5"/>
      <c r="BX446" s="5"/>
      <c r="BY446" s="5"/>
      <c r="BZ446" s="5"/>
      <c r="CA446" s="5"/>
      <c r="CB446" s="5"/>
      <c r="CC446" s="5"/>
      <c r="CD446" s="5"/>
      <c r="CE446" s="5"/>
      <c r="CF446" s="5"/>
      <c r="CG446" s="5"/>
      <c r="CH446" s="5"/>
      <c r="CI446" s="5"/>
      <c r="CJ446" s="5"/>
      <c r="CK446" s="5"/>
      <c r="CL446" s="5"/>
      <c r="CM446" s="5"/>
      <c r="CN446" s="5"/>
      <c r="CO446" s="5"/>
      <c r="CP446" s="5"/>
      <c r="CQ446" s="5"/>
      <c r="CR446" s="5"/>
      <c r="CS446" s="5"/>
      <c r="CT446" s="5"/>
      <c r="CU446" s="5"/>
      <c r="CV446" s="5"/>
      <c r="CW446" s="5"/>
      <c r="CX446" s="5"/>
      <c r="CY446" s="5"/>
      <c r="CZ446" s="5"/>
      <c r="DA446" s="5"/>
      <c r="DB446" s="5"/>
      <c r="DC446" s="5"/>
      <c r="DD446" s="5"/>
      <c r="DE446" s="5"/>
      <c r="DF446" s="5"/>
      <c r="DG446" s="5"/>
      <c r="DH446" s="5"/>
      <c r="DI446" s="5"/>
      <c r="DJ446" s="5"/>
      <c r="DK446" s="5"/>
      <c r="DL446" s="5"/>
      <c r="DM446" s="5"/>
      <c r="DN446" s="5"/>
      <c r="DO446" s="5"/>
      <c r="DP446" s="5"/>
      <c r="DQ446" s="5"/>
      <c r="DR446" s="5"/>
      <c r="DS446" s="5"/>
      <c r="DT446" s="5"/>
      <c r="DU446" s="5"/>
      <c r="DV446" s="5"/>
      <c r="DW446" s="5"/>
      <c r="DX446" s="5"/>
      <c r="DY446" s="5"/>
      <c r="DZ446" s="5"/>
      <c r="EA446" s="5"/>
      <c r="EB446" s="5"/>
      <c r="EC446" s="5"/>
      <c r="ED446" s="5"/>
      <c r="EE446" s="5"/>
      <c r="EF446" s="5"/>
      <c r="EG446" s="5"/>
      <c r="EH446" s="5"/>
      <c r="EI446" s="5"/>
      <c r="EJ446" s="5"/>
      <c r="EK446" s="5"/>
      <c r="EL446" s="5"/>
      <c r="EM446" s="5"/>
      <c r="EN446" s="5"/>
      <c r="EO446" s="5"/>
      <c r="EP446" s="5"/>
      <c r="EQ446" s="5"/>
      <c r="ER446" s="5"/>
      <c r="ES446" s="5"/>
      <c r="ET446" s="5"/>
      <c r="EU446" s="5"/>
      <c r="EV446" s="5"/>
      <c r="EW446" s="5"/>
      <c r="EX446" s="5"/>
      <c r="EY446" s="5"/>
      <c r="EZ446" s="5"/>
      <c r="FA446" s="5"/>
      <c r="FB446" s="5"/>
      <c r="FC446" s="5"/>
      <c r="FD446" s="5"/>
      <c r="FE446" s="5"/>
      <c r="FF446" s="5"/>
      <c r="FG446" s="5"/>
      <c r="FH446" s="5"/>
      <c r="FI446" s="5"/>
      <c r="FJ446" s="5"/>
      <c r="FK446" s="5"/>
      <c r="FL446" s="5"/>
      <c r="FM446" s="5"/>
      <c r="FN446" s="5"/>
    </row>
    <row r="447" spans="21:170" x14ac:dyDescent="0.2">
      <c r="U447" s="5"/>
      <c r="V447" s="5"/>
      <c r="W447" s="5"/>
      <c r="AK447" s="5"/>
      <c r="AL447" s="5"/>
      <c r="AM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  <c r="BO447" s="5"/>
      <c r="BP447" s="5"/>
      <c r="BQ447" s="5"/>
      <c r="BR447" s="5"/>
      <c r="BS447" s="5"/>
      <c r="BT447" s="5"/>
      <c r="BU447" s="5"/>
      <c r="BV447" s="5"/>
      <c r="BW447" s="5"/>
      <c r="BX447" s="5"/>
      <c r="BY447" s="5"/>
      <c r="BZ447" s="5"/>
      <c r="CA447" s="5"/>
      <c r="CB447" s="5"/>
      <c r="CC447" s="5"/>
      <c r="CD447" s="5"/>
      <c r="CE447" s="5"/>
      <c r="CF447" s="5"/>
      <c r="CG447" s="5"/>
      <c r="CH447" s="5"/>
      <c r="CI447" s="5"/>
      <c r="CJ447" s="5"/>
      <c r="CK447" s="5"/>
      <c r="CL447" s="5"/>
      <c r="CM447" s="5"/>
      <c r="CN447" s="5"/>
      <c r="CO447" s="5"/>
      <c r="CP447" s="5"/>
      <c r="CQ447" s="5"/>
      <c r="CR447" s="5"/>
      <c r="CS447" s="5"/>
      <c r="CT447" s="5"/>
      <c r="CU447" s="5"/>
      <c r="CV447" s="5"/>
      <c r="CW447" s="5"/>
      <c r="CX447" s="5"/>
      <c r="CY447" s="5"/>
      <c r="CZ447" s="5"/>
      <c r="DA447" s="5"/>
      <c r="DB447" s="5"/>
      <c r="DC447" s="5"/>
      <c r="DD447" s="5"/>
      <c r="DE447" s="5"/>
      <c r="DF447" s="5"/>
      <c r="DG447" s="5"/>
      <c r="DH447" s="5"/>
      <c r="DI447" s="5"/>
      <c r="DJ447" s="5"/>
      <c r="DK447" s="5"/>
      <c r="DL447" s="5"/>
      <c r="DM447" s="5"/>
      <c r="DN447" s="5"/>
      <c r="DO447" s="5"/>
      <c r="DP447" s="5"/>
      <c r="DQ447" s="5"/>
      <c r="DR447" s="5"/>
      <c r="DS447" s="5"/>
      <c r="DT447" s="5"/>
      <c r="DU447" s="5"/>
      <c r="DV447" s="5"/>
      <c r="DW447" s="5"/>
      <c r="DX447" s="5"/>
      <c r="DY447" s="5"/>
      <c r="DZ447" s="5"/>
      <c r="EA447" s="5"/>
      <c r="EB447" s="5"/>
      <c r="EC447" s="5"/>
      <c r="ED447" s="5"/>
      <c r="EE447" s="5"/>
      <c r="EF447" s="5"/>
      <c r="EG447" s="5"/>
      <c r="EH447" s="5"/>
      <c r="EI447" s="5"/>
      <c r="EJ447" s="5"/>
      <c r="EK447" s="5"/>
      <c r="EL447" s="5"/>
      <c r="EM447" s="5"/>
      <c r="EN447" s="5"/>
      <c r="EO447" s="5"/>
      <c r="EP447" s="5"/>
      <c r="EQ447" s="5"/>
      <c r="ER447" s="5"/>
      <c r="ES447" s="5"/>
      <c r="ET447" s="5"/>
      <c r="EU447" s="5"/>
      <c r="EV447" s="5"/>
      <c r="EW447" s="5"/>
      <c r="EX447" s="5"/>
      <c r="EY447" s="5"/>
      <c r="EZ447" s="5"/>
      <c r="FA447" s="5"/>
      <c r="FB447" s="5"/>
      <c r="FC447" s="5"/>
      <c r="FD447" s="5"/>
      <c r="FE447" s="5"/>
      <c r="FF447" s="5"/>
      <c r="FG447" s="5"/>
      <c r="FH447" s="5"/>
      <c r="FI447" s="5"/>
      <c r="FJ447" s="5"/>
      <c r="FK447" s="5"/>
      <c r="FL447" s="5"/>
      <c r="FM447" s="5"/>
      <c r="FN447" s="5"/>
    </row>
    <row r="448" spans="21:170" x14ac:dyDescent="0.2">
      <c r="U448" s="5"/>
      <c r="V448" s="5"/>
      <c r="W448" s="5"/>
      <c r="AK448" s="5"/>
      <c r="AL448" s="5"/>
      <c r="AM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  <c r="BO448" s="5"/>
      <c r="BP448" s="5"/>
      <c r="BQ448" s="5"/>
      <c r="BR448" s="5"/>
      <c r="BS448" s="5"/>
      <c r="BT448" s="5"/>
      <c r="BU448" s="5"/>
      <c r="BV448" s="5"/>
      <c r="BW448" s="5"/>
      <c r="BX448" s="5"/>
      <c r="BY448" s="5"/>
      <c r="BZ448" s="5"/>
      <c r="CA448" s="5"/>
      <c r="CB448" s="5"/>
      <c r="CC448" s="5"/>
      <c r="CD448" s="5"/>
      <c r="CE448" s="5"/>
      <c r="CF448" s="5"/>
      <c r="CG448" s="5"/>
      <c r="CH448" s="5"/>
      <c r="CI448" s="5"/>
      <c r="CJ448" s="5"/>
      <c r="CK448" s="5"/>
      <c r="CL448" s="5"/>
      <c r="CM448" s="5"/>
      <c r="CN448" s="5"/>
      <c r="CO448" s="5"/>
      <c r="CP448" s="5"/>
      <c r="CQ448" s="5"/>
      <c r="CR448" s="5"/>
      <c r="CS448" s="5"/>
      <c r="CT448" s="5"/>
      <c r="CU448" s="5"/>
      <c r="CV448" s="5"/>
      <c r="CW448" s="5"/>
      <c r="CX448" s="5"/>
      <c r="CY448" s="5"/>
      <c r="CZ448" s="5"/>
      <c r="DA448" s="5"/>
      <c r="DB448" s="5"/>
      <c r="DC448" s="5"/>
      <c r="DD448" s="5"/>
      <c r="DE448" s="5"/>
      <c r="DF448" s="5"/>
      <c r="DG448" s="5"/>
      <c r="DH448" s="5"/>
      <c r="DI448" s="5"/>
      <c r="DJ448" s="5"/>
      <c r="DK448" s="5"/>
      <c r="DL448" s="5"/>
      <c r="DM448" s="5"/>
      <c r="DN448" s="5"/>
      <c r="DO448" s="5"/>
      <c r="DP448" s="5"/>
      <c r="DQ448" s="5"/>
      <c r="DR448" s="5"/>
      <c r="DS448" s="5"/>
      <c r="DT448" s="5"/>
      <c r="DU448" s="5"/>
      <c r="DV448" s="5"/>
      <c r="DW448" s="5"/>
      <c r="DX448" s="5"/>
      <c r="DY448" s="5"/>
      <c r="DZ448" s="5"/>
      <c r="EA448" s="5"/>
      <c r="EB448" s="5"/>
      <c r="EC448" s="5"/>
      <c r="ED448" s="5"/>
      <c r="EE448" s="5"/>
      <c r="EF448" s="5"/>
      <c r="EG448" s="5"/>
      <c r="EH448" s="5"/>
      <c r="EI448" s="5"/>
      <c r="EJ448" s="5"/>
      <c r="EK448" s="5"/>
      <c r="EL448" s="5"/>
      <c r="EM448" s="5"/>
      <c r="EN448" s="5"/>
      <c r="EO448" s="5"/>
      <c r="EP448" s="5"/>
      <c r="EQ448" s="5"/>
      <c r="ER448" s="5"/>
      <c r="ES448" s="5"/>
      <c r="ET448" s="5"/>
      <c r="EU448" s="5"/>
      <c r="EV448" s="5"/>
      <c r="EW448" s="5"/>
      <c r="EX448" s="5"/>
      <c r="EY448" s="5"/>
      <c r="EZ448" s="5"/>
      <c r="FA448" s="5"/>
      <c r="FB448" s="5"/>
      <c r="FC448" s="5"/>
      <c r="FD448" s="5"/>
      <c r="FE448" s="5"/>
      <c r="FF448" s="5"/>
      <c r="FG448" s="5"/>
      <c r="FH448" s="5"/>
      <c r="FI448" s="5"/>
      <c r="FJ448" s="5"/>
      <c r="FK448" s="5"/>
      <c r="FL448" s="5"/>
      <c r="FM448" s="5"/>
      <c r="FN448" s="5"/>
    </row>
    <row r="449" spans="21:170" x14ac:dyDescent="0.2">
      <c r="U449" s="5"/>
      <c r="V449" s="5"/>
      <c r="W449" s="5"/>
      <c r="AK449" s="5"/>
      <c r="AL449" s="5"/>
      <c r="AM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  <c r="BO449" s="5"/>
      <c r="BP449" s="5"/>
      <c r="BQ449" s="5"/>
      <c r="BR449" s="5"/>
      <c r="BS449" s="5"/>
      <c r="BT449" s="5"/>
      <c r="BU449" s="5"/>
      <c r="BV449" s="5"/>
      <c r="BW449" s="5"/>
      <c r="BX449" s="5"/>
      <c r="BY449" s="5"/>
      <c r="BZ449" s="5"/>
      <c r="CA449" s="5"/>
      <c r="CB449" s="5"/>
      <c r="CC449" s="5"/>
      <c r="CD449" s="5"/>
      <c r="CE449" s="5"/>
      <c r="CF449" s="5"/>
      <c r="CG449" s="5"/>
      <c r="CH449" s="5"/>
      <c r="CI449" s="5"/>
      <c r="CJ449" s="5"/>
      <c r="CK449" s="5"/>
      <c r="CL449" s="5"/>
      <c r="CM449" s="5"/>
      <c r="CN449" s="5"/>
      <c r="CO449" s="5"/>
      <c r="CP449" s="5"/>
      <c r="CQ449" s="5"/>
      <c r="CR449" s="5"/>
      <c r="CS449" s="5"/>
      <c r="CT449" s="5"/>
      <c r="CU449" s="5"/>
      <c r="CV449" s="5"/>
      <c r="CW449" s="5"/>
      <c r="CX449" s="5"/>
      <c r="CY449" s="5"/>
      <c r="CZ449" s="5"/>
      <c r="DA449" s="5"/>
      <c r="DB449" s="5"/>
      <c r="DC449" s="5"/>
      <c r="DD449" s="5"/>
      <c r="DE449" s="5"/>
      <c r="DF449" s="5"/>
      <c r="DG449" s="5"/>
      <c r="DH449" s="5"/>
      <c r="DI449" s="5"/>
      <c r="DJ449" s="5"/>
      <c r="DK449" s="5"/>
      <c r="DL449" s="5"/>
      <c r="DM449" s="5"/>
      <c r="DN449" s="5"/>
      <c r="DO449" s="5"/>
      <c r="DP449" s="5"/>
      <c r="DQ449" s="5"/>
      <c r="DR449" s="5"/>
      <c r="DS449" s="5"/>
      <c r="DT449" s="5"/>
      <c r="DU449" s="5"/>
      <c r="DV449" s="5"/>
      <c r="DW449" s="5"/>
      <c r="DX449" s="5"/>
      <c r="DY449" s="5"/>
      <c r="DZ449" s="5"/>
      <c r="EA449" s="5"/>
      <c r="EB449" s="5"/>
      <c r="EC449" s="5"/>
      <c r="ED449" s="5"/>
      <c r="EE449" s="5"/>
      <c r="EF449" s="5"/>
      <c r="EG449" s="5"/>
      <c r="EH449" s="5"/>
      <c r="EI449" s="5"/>
      <c r="EJ449" s="5"/>
      <c r="EK449" s="5"/>
      <c r="EL449" s="5"/>
      <c r="EM449" s="5"/>
      <c r="EN449" s="5"/>
      <c r="EO449" s="5"/>
      <c r="EP449" s="5"/>
      <c r="EQ449" s="5"/>
      <c r="ER449" s="5"/>
      <c r="ES449" s="5"/>
      <c r="ET449" s="5"/>
      <c r="EU449" s="5"/>
      <c r="EV449" s="5"/>
      <c r="EW449" s="5"/>
      <c r="EX449" s="5"/>
      <c r="EY449" s="5"/>
      <c r="EZ449" s="5"/>
      <c r="FA449" s="5"/>
      <c r="FB449" s="5"/>
      <c r="FC449" s="5"/>
      <c r="FD449" s="5"/>
      <c r="FE449" s="5"/>
      <c r="FF449" s="5"/>
      <c r="FG449" s="5"/>
      <c r="FH449" s="5"/>
      <c r="FI449" s="5"/>
      <c r="FJ449" s="5"/>
      <c r="FK449" s="5"/>
      <c r="FL449" s="5"/>
      <c r="FM449" s="5"/>
      <c r="FN449" s="5"/>
    </row>
    <row r="450" spans="21:170" x14ac:dyDescent="0.2">
      <c r="U450" s="5"/>
      <c r="V450" s="5"/>
      <c r="W450" s="5"/>
      <c r="AK450" s="5"/>
      <c r="AL450" s="5"/>
      <c r="AM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  <c r="BO450" s="5"/>
      <c r="BP450" s="5"/>
      <c r="BQ450" s="5"/>
      <c r="BR450" s="5"/>
      <c r="BS450" s="5"/>
      <c r="BT450" s="5"/>
      <c r="BU450" s="5"/>
      <c r="BV450" s="5"/>
      <c r="BW450" s="5"/>
      <c r="BX450" s="5"/>
      <c r="BY450" s="5"/>
      <c r="BZ450" s="5"/>
      <c r="CA450" s="5"/>
      <c r="CB450" s="5"/>
      <c r="CC450" s="5"/>
      <c r="CD450" s="5"/>
      <c r="CE450" s="5"/>
      <c r="CF450" s="5"/>
      <c r="CG450" s="5"/>
      <c r="CH450" s="5"/>
      <c r="CI450" s="5"/>
      <c r="CJ450" s="5"/>
      <c r="CK450" s="5"/>
      <c r="CL450" s="5"/>
      <c r="CM450" s="5"/>
      <c r="CN450" s="5"/>
      <c r="CO450" s="5"/>
      <c r="CP450" s="5"/>
      <c r="CQ450" s="5"/>
      <c r="CR450" s="5"/>
      <c r="CS450" s="5"/>
      <c r="CT450" s="5"/>
      <c r="CU450" s="5"/>
      <c r="CV450" s="5"/>
      <c r="CW450" s="5"/>
      <c r="CX450" s="5"/>
      <c r="CY450" s="5"/>
      <c r="CZ450" s="5"/>
      <c r="DA450" s="5"/>
      <c r="DB450" s="5"/>
      <c r="DC450" s="5"/>
      <c r="DD450" s="5"/>
      <c r="DE450" s="5"/>
      <c r="DF450" s="5"/>
      <c r="DG450" s="5"/>
      <c r="DH450" s="5"/>
      <c r="DI450" s="5"/>
      <c r="DJ450" s="5"/>
      <c r="DK450" s="5"/>
      <c r="DL450" s="5"/>
      <c r="DM450" s="5"/>
      <c r="DN450" s="5"/>
      <c r="DO450" s="5"/>
      <c r="DP450" s="5"/>
      <c r="DQ450" s="5"/>
      <c r="DR450" s="5"/>
      <c r="DS450" s="5"/>
      <c r="DT450" s="5"/>
      <c r="DU450" s="5"/>
      <c r="DV450" s="5"/>
      <c r="DW450" s="5"/>
      <c r="DX450" s="5"/>
      <c r="DY450" s="5"/>
      <c r="DZ450" s="5"/>
      <c r="EA450" s="5"/>
      <c r="EB450" s="5"/>
      <c r="EC450" s="5"/>
      <c r="ED450" s="5"/>
      <c r="EE450" s="5"/>
      <c r="EF450" s="5"/>
      <c r="EG450" s="5"/>
      <c r="EH450" s="5"/>
      <c r="EI450" s="5"/>
      <c r="EJ450" s="5"/>
      <c r="EK450" s="5"/>
      <c r="EL450" s="5"/>
      <c r="EM450" s="5"/>
      <c r="EN450" s="5"/>
      <c r="EO450" s="5"/>
      <c r="EP450" s="5"/>
      <c r="EQ450" s="5"/>
      <c r="ER450" s="5"/>
      <c r="ES450" s="5"/>
      <c r="ET450" s="5"/>
      <c r="EU450" s="5"/>
      <c r="EV450" s="5"/>
      <c r="EW450" s="5"/>
      <c r="EX450" s="5"/>
      <c r="EY450" s="5"/>
      <c r="EZ450" s="5"/>
      <c r="FA450" s="5"/>
      <c r="FB450" s="5"/>
      <c r="FC450" s="5"/>
      <c r="FD450" s="5"/>
      <c r="FE450" s="5"/>
      <c r="FF450" s="5"/>
      <c r="FG450" s="5"/>
      <c r="FH450" s="5"/>
      <c r="FI450" s="5"/>
      <c r="FJ450" s="5"/>
      <c r="FK450" s="5"/>
      <c r="FL450" s="5"/>
      <c r="FM450" s="5"/>
      <c r="FN450" s="5"/>
    </row>
    <row r="451" spans="21:170" x14ac:dyDescent="0.2">
      <c r="U451" s="5"/>
      <c r="V451" s="5"/>
      <c r="W451" s="5"/>
      <c r="AK451" s="5"/>
      <c r="AL451" s="5"/>
      <c r="AM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  <c r="BO451" s="5"/>
      <c r="BP451" s="5"/>
      <c r="BQ451" s="5"/>
      <c r="BR451" s="5"/>
      <c r="BS451" s="5"/>
      <c r="BT451" s="5"/>
      <c r="BU451" s="5"/>
      <c r="BV451" s="5"/>
      <c r="BW451" s="5"/>
      <c r="BX451" s="5"/>
      <c r="BY451" s="5"/>
      <c r="BZ451" s="5"/>
      <c r="CA451" s="5"/>
      <c r="CB451" s="5"/>
      <c r="CC451" s="5"/>
      <c r="CD451" s="5"/>
      <c r="CE451" s="5"/>
      <c r="CF451" s="5"/>
      <c r="CG451" s="5"/>
      <c r="CH451" s="5"/>
      <c r="CI451" s="5"/>
      <c r="CJ451" s="5"/>
      <c r="CK451" s="5"/>
      <c r="CL451" s="5"/>
      <c r="CM451" s="5"/>
      <c r="CN451" s="5"/>
      <c r="CO451" s="5"/>
      <c r="CP451" s="5"/>
      <c r="CQ451" s="5"/>
      <c r="CR451" s="5"/>
      <c r="CS451" s="5"/>
      <c r="CT451" s="5"/>
      <c r="CU451" s="5"/>
      <c r="CV451" s="5"/>
      <c r="CW451" s="5"/>
      <c r="CX451" s="5"/>
      <c r="CY451" s="5"/>
      <c r="CZ451" s="5"/>
      <c r="DA451" s="5"/>
      <c r="DB451" s="5"/>
      <c r="DC451" s="5"/>
      <c r="DD451" s="5"/>
      <c r="DE451" s="5"/>
      <c r="DF451" s="5"/>
      <c r="DG451" s="5"/>
      <c r="DH451" s="5"/>
      <c r="DI451" s="5"/>
      <c r="DJ451" s="5"/>
      <c r="DK451" s="5"/>
      <c r="DL451" s="5"/>
      <c r="DM451" s="5"/>
      <c r="DN451" s="5"/>
      <c r="DO451" s="5"/>
      <c r="DP451" s="5"/>
      <c r="DQ451" s="5"/>
      <c r="DR451" s="5"/>
      <c r="DS451" s="5"/>
      <c r="DT451" s="5"/>
      <c r="DU451" s="5"/>
      <c r="DV451" s="5"/>
      <c r="DW451" s="5"/>
      <c r="DX451" s="5"/>
      <c r="DY451" s="5"/>
      <c r="DZ451" s="5"/>
      <c r="EA451" s="5"/>
      <c r="EB451" s="5"/>
      <c r="EC451" s="5"/>
      <c r="ED451" s="5"/>
      <c r="EE451" s="5"/>
      <c r="EF451" s="5"/>
      <c r="EG451" s="5"/>
      <c r="EH451" s="5"/>
      <c r="EI451" s="5"/>
      <c r="EJ451" s="5"/>
      <c r="EK451" s="5"/>
      <c r="EL451" s="5"/>
      <c r="EM451" s="5"/>
      <c r="EN451" s="5"/>
      <c r="EO451" s="5"/>
      <c r="EP451" s="5"/>
      <c r="EQ451" s="5"/>
      <c r="ER451" s="5"/>
      <c r="ES451" s="5"/>
      <c r="ET451" s="5"/>
      <c r="EU451" s="5"/>
      <c r="EV451" s="5"/>
      <c r="EW451" s="5"/>
      <c r="EX451" s="5"/>
      <c r="EY451" s="5"/>
      <c r="EZ451" s="5"/>
      <c r="FA451" s="5"/>
      <c r="FB451" s="5"/>
      <c r="FC451" s="5"/>
      <c r="FD451" s="5"/>
      <c r="FE451" s="5"/>
      <c r="FF451" s="5"/>
      <c r="FG451" s="5"/>
      <c r="FH451" s="5"/>
      <c r="FI451" s="5"/>
      <c r="FJ451" s="5"/>
      <c r="FK451" s="5"/>
      <c r="FL451" s="5"/>
      <c r="FM451" s="5"/>
      <c r="FN451" s="5"/>
    </row>
    <row r="452" spans="21:170" x14ac:dyDescent="0.2">
      <c r="U452" s="5"/>
      <c r="V452" s="5"/>
      <c r="W452" s="5"/>
      <c r="AK452" s="5"/>
      <c r="AL452" s="5"/>
      <c r="AM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  <c r="BO452" s="5"/>
      <c r="BP452" s="5"/>
      <c r="BQ452" s="5"/>
      <c r="BR452" s="5"/>
      <c r="BS452" s="5"/>
      <c r="BT452" s="5"/>
      <c r="BU452" s="5"/>
      <c r="BV452" s="5"/>
      <c r="BW452" s="5"/>
      <c r="BX452" s="5"/>
      <c r="BY452" s="5"/>
      <c r="BZ452" s="5"/>
      <c r="CA452" s="5"/>
      <c r="CB452" s="5"/>
      <c r="CC452" s="5"/>
      <c r="CD452" s="5"/>
      <c r="CE452" s="5"/>
      <c r="CF452" s="5"/>
      <c r="CG452" s="5"/>
      <c r="CH452" s="5"/>
      <c r="CI452" s="5"/>
      <c r="CJ452" s="5"/>
      <c r="CK452" s="5"/>
      <c r="CL452" s="5"/>
      <c r="CM452" s="5"/>
      <c r="CN452" s="5"/>
      <c r="CO452" s="5"/>
      <c r="CP452" s="5"/>
      <c r="CQ452" s="5"/>
      <c r="CR452" s="5"/>
      <c r="CS452" s="5"/>
      <c r="CT452" s="5"/>
      <c r="CU452" s="5"/>
      <c r="CV452" s="5"/>
      <c r="CW452" s="5"/>
      <c r="CX452" s="5"/>
      <c r="CY452" s="5"/>
      <c r="CZ452" s="5"/>
      <c r="DA452" s="5"/>
      <c r="DB452" s="5"/>
      <c r="DC452" s="5"/>
      <c r="DD452" s="5"/>
      <c r="DE452" s="5"/>
      <c r="DF452" s="5"/>
      <c r="DG452" s="5"/>
      <c r="DH452" s="5"/>
      <c r="DI452" s="5"/>
      <c r="DJ452" s="5"/>
      <c r="DK452" s="5"/>
      <c r="DL452" s="5"/>
      <c r="DM452" s="5"/>
      <c r="DN452" s="5"/>
      <c r="DO452" s="5"/>
      <c r="DP452" s="5"/>
      <c r="DQ452" s="5"/>
      <c r="DR452" s="5"/>
      <c r="DS452" s="5"/>
      <c r="DT452" s="5"/>
      <c r="DU452" s="5"/>
      <c r="DV452" s="5"/>
      <c r="DW452" s="5"/>
      <c r="DX452" s="5"/>
      <c r="DY452" s="5"/>
      <c r="DZ452" s="5"/>
      <c r="EA452" s="5"/>
      <c r="EB452" s="5"/>
      <c r="EC452" s="5"/>
      <c r="ED452" s="5"/>
      <c r="EE452" s="5"/>
      <c r="EF452" s="5"/>
      <c r="EG452" s="5"/>
      <c r="EH452" s="5"/>
      <c r="EI452" s="5"/>
      <c r="EJ452" s="5"/>
      <c r="EK452" s="5"/>
      <c r="EL452" s="5"/>
      <c r="EM452" s="5"/>
      <c r="EN452" s="5"/>
      <c r="EO452" s="5"/>
      <c r="EP452" s="5"/>
      <c r="EQ452" s="5"/>
      <c r="ER452" s="5"/>
      <c r="ES452" s="5"/>
      <c r="ET452" s="5"/>
      <c r="EU452" s="5"/>
      <c r="EV452" s="5"/>
      <c r="EW452" s="5"/>
      <c r="EX452" s="5"/>
      <c r="EY452" s="5"/>
      <c r="EZ452" s="5"/>
      <c r="FA452" s="5"/>
      <c r="FB452" s="5"/>
      <c r="FC452" s="5"/>
      <c r="FD452" s="5"/>
      <c r="FE452" s="5"/>
      <c r="FF452" s="5"/>
      <c r="FG452" s="5"/>
      <c r="FH452" s="5"/>
      <c r="FI452" s="5"/>
      <c r="FJ452" s="5"/>
      <c r="FK452" s="5"/>
      <c r="FL452" s="5"/>
      <c r="FM452" s="5"/>
      <c r="FN452" s="5"/>
    </row>
    <row r="453" spans="21:170" x14ac:dyDescent="0.2">
      <c r="U453" s="5"/>
      <c r="V453" s="5"/>
      <c r="W453" s="5"/>
      <c r="AK453" s="5"/>
      <c r="AL453" s="5"/>
      <c r="AM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  <c r="BO453" s="5"/>
      <c r="BP453" s="5"/>
      <c r="BQ453" s="5"/>
      <c r="BR453" s="5"/>
      <c r="BS453" s="5"/>
      <c r="BT453" s="5"/>
      <c r="BU453" s="5"/>
      <c r="BV453" s="5"/>
      <c r="BW453" s="5"/>
      <c r="BX453" s="5"/>
      <c r="BY453" s="5"/>
      <c r="BZ453" s="5"/>
      <c r="CA453" s="5"/>
      <c r="CB453" s="5"/>
      <c r="CC453" s="5"/>
      <c r="CD453" s="5"/>
      <c r="CE453" s="5"/>
      <c r="CF453" s="5"/>
      <c r="CG453" s="5"/>
      <c r="CH453" s="5"/>
      <c r="CI453" s="5"/>
      <c r="CJ453" s="5"/>
      <c r="CK453" s="5"/>
      <c r="CL453" s="5"/>
      <c r="CM453" s="5"/>
      <c r="CN453" s="5"/>
      <c r="CO453" s="5"/>
      <c r="CP453" s="5"/>
      <c r="CQ453" s="5"/>
      <c r="CR453" s="5"/>
      <c r="CS453" s="5"/>
      <c r="CT453" s="5"/>
      <c r="CU453" s="5"/>
      <c r="CV453" s="5"/>
      <c r="CW453" s="5"/>
      <c r="CX453" s="5"/>
      <c r="CY453" s="5"/>
      <c r="CZ453" s="5"/>
      <c r="DA453" s="5"/>
      <c r="DB453" s="5"/>
      <c r="DC453" s="5"/>
      <c r="DD453" s="5"/>
      <c r="DE453" s="5"/>
      <c r="DF453" s="5"/>
      <c r="DG453" s="5"/>
      <c r="DH453" s="5"/>
      <c r="DI453" s="5"/>
      <c r="DJ453" s="5"/>
      <c r="DK453" s="5"/>
      <c r="DL453" s="5"/>
      <c r="DM453" s="5"/>
      <c r="DN453" s="5"/>
      <c r="DO453" s="5"/>
      <c r="DP453" s="5"/>
      <c r="DQ453" s="5"/>
      <c r="DR453" s="5"/>
      <c r="DS453" s="5"/>
      <c r="DT453" s="5"/>
      <c r="DU453" s="5"/>
      <c r="DV453" s="5"/>
      <c r="DW453" s="5"/>
      <c r="DX453" s="5"/>
      <c r="DY453" s="5"/>
      <c r="DZ453" s="5"/>
      <c r="EA453" s="5"/>
      <c r="EB453" s="5"/>
      <c r="EC453" s="5"/>
      <c r="ED453" s="5"/>
      <c r="EE453" s="5"/>
      <c r="EF453" s="5"/>
      <c r="EG453" s="5"/>
      <c r="EH453" s="5"/>
      <c r="EI453" s="5"/>
      <c r="EJ453" s="5"/>
      <c r="EK453" s="5"/>
      <c r="EL453" s="5"/>
      <c r="EM453" s="5"/>
      <c r="EN453" s="5"/>
      <c r="EO453" s="5"/>
      <c r="EP453" s="5"/>
      <c r="EQ453" s="5"/>
      <c r="ER453" s="5"/>
      <c r="ES453" s="5"/>
      <c r="ET453" s="5"/>
      <c r="EU453" s="5"/>
      <c r="EV453" s="5"/>
      <c r="EW453" s="5"/>
      <c r="EX453" s="5"/>
      <c r="EY453" s="5"/>
      <c r="EZ453" s="5"/>
      <c r="FA453" s="5"/>
      <c r="FB453" s="5"/>
      <c r="FC453" s="5"/>
      <c r="FD453" s="5"/>
      <c r="FE453" s="5"/>
      <c r="FF453" s="5"/>
      <c r="FG453" s="5"/>
      <c r="FH453" s="5"/>
      <c r="FI453" s="5"/>
      <c r="FJ453" s="5"/>
      <c r="FK453" s="5"/>
      <c r="FL453" s="5"/>
      <c r="FM453" s="5"/>
      <c r="FN453" s="5"/>
    </row>
    <row r="454" spans="21:170" x14ac:dyDescent="0.2">
      <c r="U454" s="5"/>
      <c r="V454" s="5"/>
      <c r="W454" s="5"/>
      <c r="AK454" s="5"/>
      <c r="AL454" s="5"/>
      <c r="AM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  <c r="BO454" s="5"/>
      <c r="BP454" s="5"/>
      <c r="BQ454" s="5"/>
      <c r="BR454" s="5"/>
      <c r="BS454" s="5"/>
      <c r="BT454" s="5"/>
      <c r="BU454" s="5"/>
      <c r="BV454" s="5"/>
      <c r="BW454" s="5"/>
      <c r="BX454" s="5"/>
      <c r="BY454" s="5"/>
      <c r="BZ454" s="5"/>
      <c r="CA454" s="5"/>
      <c r="CB454" s="5"/>
      <c r="CC454" s="5"/>
      <c r="CD454" s="5"/>
      <c r="CE454" s="5"/>
      <c r="CF454" s="5"/>
      <c r="CG454" s="5"/>
      <c r="CH454" s="5"/>
      <c r="CI454" s="5"/>
      <c r="CJ454" s="5"/>
      <c r="CK454" s="5"/>
      <c r="CL454" s="5"/>
      <c r="CM454" s="5"/>
      <c r="CN454" s="5"/>
      <c r="CO454" s="5"/>
      <c r="CP454" s="5"/>
      <c r="CQ454" s="5"/>
      <c r="CR454" s="5"/>
      <c r="CS454" s="5"/>
      <c r="CT454" s="5"/>
      <c r="CU454" s="5"/>
      <c r="CV454" s="5"/>
      <c r="CW454" s="5"/>
      <c r="CX454" s="5"/>
      <c r="CY454" s="5"/>
      <c r="CZ454" s="5"/>
      <c r="DA454" s="5"/>
      <c r="DB454" s="5"/>
      <c r="DC454" s="5"/>
      <c r="DD454" s="5"/>
      <c r="DE454" s="5"/>
      <c r="DF454" s="5"/>
      <c r="DG454" s="5"/>
      <c r="DH454" s="5"/>
      <c r="DI454" s="5"/>
      <c r="DJ454" s="5"/>
      <c r="DK454" s="5"/>
      <c r="DL454" s="5"/>
      <c r="DM454" s="5"/>
      <c r="DN454" s="5"/>
      <c r="DO454" s="5"/>
      <c r="DP454" s="5"/>
      <c r="DQ454" s="5"/>
      <c r="DR454" s="5"/>
      <c r="DS454" s="5"/>
      <c r="DT454" s="5"/>
      <c r="DU454" s="5"/>
      <c r="DV454" s="5"/>
      <c r="DW454" s="5"/>
      <c r="DX454" s="5"/>
      <c r="DY454" s="5"/>
      <c r="DZ454" s="5"/>
      <c r="EA454" s="5"/>
      <c r="EB454" s="5"/>
      <c r="EC454" s="5"/>
      <c r="ED454" s="5"/>
      <c r="EE454" s="5"/>
      <c r="EF454" s="5"/>
      <c r="EG454" s="5"/>
      <c r="EH454" s="5"/>
      <c r="EI454" s="5"/>
      <c r="EJ454" s="5"/>
      <c r="EK454" s="5"/>
      <c r="EL454" s="5"/>
      <c r="EM454" s="5"/>
      <c r="EN454" s="5"/>
      <c r="EO454" s="5"/>
      <c r="EP454" s="5"/>
      <c r="EQ454" s="5"/>
      <c r="ER454" s="5"/>
      <c r="ES454" s="5"/>
      <c r="ET454" s="5"/>
      <c r="EU454" s="5"/>
      <c r="EV454" s="5"/>
      <c r="EW454" s="5"/>
      <c r="EX454" s="5"/>
      <c r="EY454" s="5"/>
      <c r="EZ454" s="5"/>
      <c r="FA454" s="5"/>
      <c r="FB454" s="5"/>
      <c r="FC454" s="5"/>
      <c r="FD454" s="5"/>
      <c r="FE454" s="5"/>
      <c r="FF454" s="5"/>
      <c r="FG454" s="5"/>
      <c r="FH454" s="5"/>
      <c r="FI454" s="5"/>
      <c r="FJ454" s="5"/>
      <c r="FK454" s="5"/>
      <c r="FL454" s="5"/>
      <c r="FM454" s="5"/>
      <c r="FN454" s="5"/>
    </row>
    <row r="455" spans="21:170" x14ac:dyDescent="0.2">
      <c r="U455" s="5"/>
      <c r="V455" s="5"/>
      <c r="W455" s="5"/>
      <c r="AK455" s="5"/>
      <c r="AL455" s="5"/>
      <c r="AM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  <c r="BO455" s="5"/>
      <c r="BP455" s="5"/>
      <c r="BQ455" s="5"/>
      <c r="BR455" s="5"/>
      <c r="BS455" s="5"/>
      <c r="BT455" s="5"/>
      <c r="BU455" s="5"/>
      <c r="BV455" s="5"/>
      <c r="BW455" s="5"/>
      <c r="BX455" s="5"/>
      <c r="BY455" s="5"/>
      <c r="BZ455" s="5"/>
      <c r="CA455" s="5"/>
      <c r="CB455" s="5"/>
      <c r="CC455" s="5"/>
      <c r="CD455" s="5"/>
      <c r="CE455" s="5"/>
      <c r="CF455" s="5"/>
      <c r="CG455" s="5"/>
      <c r="CH455" s="5"/>
      <c r="CI455" s="5"/>
      <c r="CJ455" s="5"/>
      <c r="CK455" s="5"/>
      <c r="CL455" s="5"/>
      <c r="CM455" s="5"/>
      <c r="CN455" s="5"/>
      <c r="CO455" s="5"/>
      <c r="CP455" s="5"/>
      <c r="CQ455" s="5"/>
      <c r="CR455" s="5"/>
      <c r="CS455" s="5"/>
      <c r="CT455" s="5"/>
      <c r="CU455" s="5"/>
      <c r="CV455" s="5"/>
      <c r="CW455" s="5"/>
      <c r="CX455" s="5"/>
      <c r="CY455" s="5"/>
      <c r="CZ455" s="5"/>
      <c r="DA455" s="5"/>
      <c r="DB455" s="5"/>
      <c r="DC455" s="5"/>
      <c r="DD455" s="5"/>
      <c r="DE455" s="5"/>
      <c r="DF455" s="5"/>
      <c r="DG455" s="5"/>
      <c r="DH455" s="5"/>
      <c r="DI455" s="5"/>
      <c r="DJ455" s="5"/>
      <c r="DK455" s="5"/>
      <c r="DL455" s="5"/>
      <c r="DM455" s="5"/>
      <c r="DN455" s="5"/>
      <c r="DO455" s="5"/>
      <c r="DP455" s="5"/>
      <c r="DQ455" s="5"/>
      <c r="DR455" s="5"/>
      <c r="DS455" s="5"/>
      <c r="DT455" s="5"/>
      <c r="DU455" s="5"/>
      <c r="DV455" s="5"/>
      <c r="DW455" s="5"/>
      <c r="DX455" s="5"/>
      <c r="DY455" s="5"/>
      <c r="DZ455" s="5"/>
      <c r="EA455" s="5"/>
      <c r="EB455" s="5"/>
      <c r="EC455" s="5"/>
      <c r="ED455" s="5"/>
      <c r="EE455" s="5"/>
      <c r="EF455" s="5"/>
      <c r="EG455" s="5"/>
      <c r="EH455" s="5"/>
      <c r="EI455" s="5"/>
      <c r="EJ455" s="5"/>
      <c r="EK455" s="5"/>
      <c r="EL455" s="5"/>
      <c r="EM455" s="5"/>
      <c r="EN455" s="5"/>
      <c r="EO455" s="5"/>
      <c r="EP455" s="5"/>
      <c r="EQ455" s="5"/>
      <c r="ER455" s="5"/>
      <c r="ES455" s="5"/>
      <c r="ET455" s="5"/>
      <c r="EU455" s="5"/>
      <c r="EV455" s="5"/>
      <c r="EW455" s="5"/>
      <c r="EX455" s="5"/>
      <c r="EY455" s="5"/>
      <c r="EZ455" s="5"/>
      <c r="FA455" s="5"/>
      <c r="FB455" s="5"/>
      <c r="FC455" s="5"/>
      <c r="FD455" s="5"/>
      <c r="FE455" s="5"/>
      <c r="FF455" s="5"/>
      <c r="FG455" s="5"/>
      <c r="FH455" s="5"/>
      <c r="FI455" s="5"/>
      <c r="FJ455" s="5"/>
      <c r="FK455" s="5"/>
      <c r="FL455" s="5"/>
      <c r="FM455" s="5"/>
      <c r="FN455" s="5"/>
    </row>
    <row r="456" spans="21:170" x14ac:dyDescent="0.2">
      <c r="U456" s="5"/>
      <c r="V456" s="5"/>
      <c r="W456" s="5"/>
      <c r="AK456" s="5"/>
      <c r="AL456" s="5"/>
      <c r="AM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  <c r="BO456" s="5"/>
      <c r="BP456" s="5"/>
      <c r="BQ456" s="5"/>
      <c r="BR456" s="5"/>
      <c r="BS456" s="5"/>
      <c r="BT456" s="5"/>
      <c r="BU456" s="5"/>
      <c r="BV456" s="5"/>
      <c r="BW456" s="5"/>
      <c r="BX456" s="5"/>
      <c r="BY456" s="5"/>
      <c r="BZ456" s="5"/>
      <c r="CA456" s="5"/>
      <c r="CB456" s="5"/>
      <c r="CC456" s="5"/>
      <c r="CD456" s="5"/>
      <c r="CE456" s="5"/>
      <c r="CF456" s="5"/>
      <c r="CG456" s="5"/>
      <c r="CH456" s="5"/>
      <c r="CI456" s="5"/>
      <c r="CJ456" s="5"/>
      <c r="CK456" s="5"/>
      <c r="CL456" s="5"/>
      <c r="CM456" s="5"/>
      <c r="CN456" s="5"/>
      <c r="CO456" s="5"/>
      <c r="CP456" s="5"/>
      <c r="CQ456" s="5"/>
      <c r="CR456" s="5"/>
      <c r="CS456" s="5"/>
      <c r="CT456" s="5"/>
      <c r="CU456" s="5"/>
      <c r="CV456" s="5"/>
      <c r="CW456" s="5"/>
      <c r="CX456" s="5"/>
      <c r="CY456" s="5"/>
      <c r="CZ456" s="5"/>
      <c r="DA456" s="5"/>
      <c r="DB456" s="5"/>
      <c r="DC456" s="5"/>
      <c r="DD456" s="5"/>
      <c r="DE456" s="5"/>
      <c r="DF456" s="5"/>
      <c r="DG456" s="5"/>
      <c r="DH456" s="5"/>
      <c r="DI456" s="5"/>
      <c r="DJ456" s="5"/>
      <c r="DK456" s="5"/>
      <c r="DL456" s="5"/>
      <c r="DM456" s="5"/>
      <c r="DN456" s="5"/>
      <c r="DO456" s="5"/>
      <c r="DP456" s="5"/>
      <c r="DQ456" s="5"/>
      <c r="DR456" s="5"/>
      <c r="DS456" s="5"/>
      <c r="DT456" s="5"/>
      <c r="DU456" s="5"/>
      <c r="DV456" s="5"/>
      <c r="DW456" s="5"/>
      <c r="DX456" s="5"/>
      <c r="DY456" s="5"/>
      <c r="DZ456" s="5"/>
      <c r="EA456" s="5"/>
      <c r="EB456" s="5"/>
      <c r="EC456" s="5"/>
      <c r="ED456" s="5"/>
      <c r="EE456" s="5"/>
      <c r="EF456" s="5"/>
      <c r="EG456" s="5"/>
      <c r="EH456" s="5"/>
      <c r="EI456" s="5"/>
      <c r="EJ456" s="5"/>
      <c r="EK456" s="5"/>
      <c r="EL456" s="5"/>
      <c r="EM456" s="5"/>
      <c r="EN456" s="5"/>
      <c r="EO456" s="5"/>
      <c r="EP456" s="5"/>
      <c r="EQ456" s="5"/>
      <c r="ER456" s="5"/>
      <c r="ES456" s="5"/>
      <c r="ET456" s="5"/>
      <c r="EU456" s="5"/>
      <c r="EV456" s="5"/>
      <c r="EW456" s="5"/>
      <c r="EX456" s="5"/>
      <c r="EY456" s="5"/>
      <c r="EZ456" s="5"/>
      <c r="FA456" s="5"/>
      <c r="FB456" s="5"/>
      <c r="FC456" s="5"/>
      <c r="FD456" s="5"/>
      <c r="FE456" s="5"/>
      <c r="FF456" s="5"/>
      <c r="FG456" s="5"/>
      <c r="FH456" s="5"/>
      <c r="FI456" s="5"/>
      <c r="FJ456" s="5"/>
      <c r="FK456" s="5"/>
      <c r="FL456" s="5"/>
      <c r="FM456" s="5"/>
      <c r="FN456" s="5"/>
    </row>
    <row r="457" spans="21:170" x14ac:dyDescent="0.2">
      <c r="U457" s="5"/>
      <c r="V457" s="5"/>
      <c r="W457" s="5"/>
      <c r="AK457" s="5"/>
      <c r="AL457" s="5"/>
      <c r="AM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  <c r="BO457" s="5"/>
      <c r="BP457" s="5"/>
      <c r="BQ457" s="5"/>
      <c r="BR457" s="5"/>
      <c r="BS457" s="5"/>
      <c r="BT457" s="5"/>
      <c r="BU457" s="5"/>
      <c r="BV457" s="5"/>
      <c r="BW457" s="5"/>
      <c r="BX457" s="5"/>
      <c r="BY457" s="5"/>
      <c r="BZ457" s="5"/>
      <c r="CA457" s="5"/>
      <c r="CB457" s="5"/>
      <c r="CC457" s="5"/>
      <c r="CD457" s="5"/>
      <c r="CE457" s="5"/>
      <c r="CF457" s="5"/>
      <c r="CG457" s="5"/>
      <c r="CH457" s="5"/>
      <c r="CI457" s="5"/>
      <c r="CJ457" s="5"/>
      <c r="CK457" s="5"/>
      <c r="CL457" s="5"/>
      <c r="CM457" s="5"/>
      <c r="CN457" s="5"/>
      <c r="CO457" s="5"/>
      <c r="CP457" s="5"/>
      <c r="CQ457" s="5"/>
      <c r="CR457" s="5"/>
      <c r="CS457" s="5"/>
      <c r="CT457" s="5"/>
      <c r="CU457" s="5"/>
      <c r="CV457" s="5"/>
      <c r="CW457" s="5"/>
      <c r="CX457" s="5"/>
      <c r="CY457" s="5"/>
      <c r="CZ457" s="5"/>
      <c r="DA457" s="5"/>
      <c r="DB457" s="5"/>
      <c r="DC457" s="5"/>
      <c r="DD457" s="5"/>
      <c r="DE457" s="5"/>
      <c r="DF457" s="5"/>
      <c r="DG457" s="5"/>
      <c r="DH457" s="5"/>
      <c r="DI457" s="5"/>
      <c r="DJ457" s="5"/>
      <c r="DK457" s="5"/>
      <c r="DL457" s="5"/>
      <c r="DM457" s="5"/>
      <c r="DN457" s="5"/>
      <c r="DO457" s="5"/>
      <c r="DP457" s="5"/>
      <c r="DQ457" s="5"/>
      <c r="DR457" s="5"/>
      <c r="DS457" s="5"/>
      <c r="DT457" s="5"/>
      <c r="DU457" s="5"/>
      <c r="DV457" s="5"/>
      <c r="DW457" s="5"/>
      <c r="DX457" s="5"/>
      <c r="DY457" s="5"/>
      <c r="DZ457" s="5"/>
      <c r="EA457" s="5"/>
      <c r="EB457" s="5"/>
      <c r="EC457" s="5"/>
      <c r="ED457" s="5"/>
      <c r="EE457" s="5"/>
      <c r="EF457" s="5"/>
      <c r="EG457" s="5"/>
      <c r="EH457" s="5"/>
      <c r="EI457" s="5"/>
      <c r="EJ457" s="5"/>
      <c r="EK457" s="5"/>
      <c r="EL457" s="5"/>
      <c r="EM457" s="5"/>
      <c r="EN457" s="5"/>
      <c r="EO457" s="5"/>
      <c r="EP457" s="5"/>
      <c r="EQ457" s="5"/>
      <c r="ER457" s="5"/>
      <c r="ES457" s="5"/>
      <c r="ET457" s="5"/>
      <c r="EU457" s="5"/>
      <c r="EV457" s="5"/>
      <c r="EW457" s="5"/>
      <c r="EX457" s="5"/>
      <c r="EY457" s="5"/>
      <c r="EZ457" s="5"/>
      <c r="FA457" s="5"/>
      <c r="FB457" s="5"/>
      <c r="FC457" s="5"/>
      <c r="FD457" s="5"/>
      <c r="FE457" s="5"/>
      <c r="FF457" s="5"/>
      <c r="FG457" s="5"/>
      <c r="FH457" s="5"/>
      <c r="FI457" s="5"/>
      <c r="FJ457" s="5"/>
      <c r="FK457" s="5"/>
      <c r="FL457" s="5"/>
      <c r="FM457" s="5"/>
      <c r="FN457" s="5"/>
    </row>
    <row r="458" spans="21:170" x14ac:dyDescent="0.2">
      <c r="U458" s="5"/>
      <c r="V458" s="5"/>
      <c r="W458" s="5"/>
      <c r="AK458" s="5"/>
      <c r="AL458" s="5"/>
      <c r="AM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  <c r="BO458" s="5"/>
      <c r="BP458" s="5"/>
      <c r="BQ458" s="5"/>
      <c r="BR458" s="5"/>
      <c r="BS458" s="5"/>
      <c r="BT458" s="5"/>
      <c r="BU458" s="5"/>
      <c r="BV458" s="5"/>
      <c r="BW458" s="5"/>
      <c r="BX458" s="5"/>
      <c r="BY458" s="5"/>
      <c r="BZ458" s="5"/>
      <c r="CA458" s="5"/>
      <c r="CB458" s="5"/>
      <c r="CC458" s="5"/>
      <c r="CD458" s="5"/>
      <c r="CE458" s="5"/>
      <c r="CF458" s="5"/>
      <c r="CG458" s="5"/>
      <c r="CH458" s="5"/>
      <c r="CI458" s="5"/>
      <c r="CJ458" s="5"/>
      <c r="CK458" s="5"/>
      <c r="CL458" s="5"/>
      <c r="CM458" s="5"/>
      <c r="CN458" s="5"/>
      <c r="CO458" s="5"/>
      <c r="CP458" s="5"/>
      <c r="CQ458" s="5"/>
      <c r="CR458" s="5"/>
      <c r="CS458" s="5"/>
      <c r="CT458" s="5"/>
      <c r="CU458" s="5"/>
      <c r="CV458" s="5"/>
      <c r="CW458" s="5"/>
      <c r="CX458" s="5"/>
      <c r="CY458" s="5"/>
      <c r="CZ458" s="5"/>
      <c r="DA458" s="5"/>
      <c r="DB458" s="5"/>
      <c r="DC458" s="5"/>
      <c r="DD458" s="5"/>
      <c r="DE458" s="5"/>
      <c r="DF458" s="5"/>
      <c r="DG458" s="5"/>
      <c r="DH458" s="5"/>
      <c r="DI458" s="5"/>
      <c r="DJ458" s="5"/>
      <c r="DK458" s="5"/>
      <c r="DL458" s="5"/>
      <c r="DM458" s="5"/>
      <c r="DN458" s="5"/>
      <c r="DO458" s="5"/>
      <c r="DP458" s="5"/>
      <c r="DQ458" s="5"/>
      <c r="DR458" s="5"/>
      <c r="DS458" s="5"/>
      <c r="DT458" s="5"/>
      <c r="DU458" s="5"/>
      <c r="DV458" s="5"/>
      <c r="DW458" s="5"/>
      <c r="DX458" s="5"/>
      <c r="DY458" s="5"/>
      <c r="DZ458" s="5"/>
      <c r="EA458" s="5"/>
      <c r="EB458" s="5"/>
      <c r="EC458" s="5"/>
      <c r="ED458" s="5"/>
      <c r="EE458" s="5"/>
      <c r="EF458" s="5"/>
      <c r="EG458" s="5"/>
      <c r="EH458" s="5"/>
      <c r="EI458" s="5"/>
      <c r="EJ458" s="5"/>
      <c r="EK458" s="5"/>
      <c r="EL458" s="5"/>
      <c r="EM458" s="5"/>
      <c r="EN458" s="5"/>
      <c r="EO458" s="5"/>
      <c r="EP458" s="5"/>
      <c r="EQ458" s="5"/>
      <c r="ER458" s="5"/>
      <c r="ES458" s="5"/>
      <c r="ET458" s="5"/>
      <c r="EU458" s="5"/>
      <c r="EV458" s="5"/>
      <c r="EW458" s="5"/>
      <c r="EX458" s="5"/>
      <c r="EY458" s="5"/>
      <c r="EZ458" s="5"/>
      <c r="FA458" s="5"/>
      <c r="FB458" s="5"/>
      <c r="FC458" s="5"/>
      <c r="FD458" s="5"/>
      <c r="FE458" s="5"/>
      <c r="FF458" s="5"/>
      <c r="FG458" s="5"/>
      <c r="FH458" s="5"/>
      <c r="FI458" s="5"/>
      <c r="FJ458" s="5"/>
      <c r="FK458" s="5"/>
      <c r="FL458" s="5"/>
      <c r="FM458" s="5"/>
      <c r="FN458" s="5"/>
    </row>
    <row r="459" spans="21:170" x14ac:dyDescent="0.2">
      <c r="U459" s="5"/>
      <c r="V459" s="5"/>
      <c r="W459" s="5"/>
      <c r="AK459" s="5"/>
      <c r="AL459" s="5"/>
      <c r="AM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  <c r="BO459" s="5"/>
      <c r="BP459" s="5"/>
      <c r="BQ459" s="5"/>
      <c r="BR459" s="5"/>
      <c r="BS459" s="5"/>
      <c r="BT459" s="5"/>
      <c r="BU459" s="5"/>
      <c r="BV459" s="5"/>
      <c r="BW459" s="5"/>
      <c r="BX459" s="5"/>
      <c r="BY459" s="5"/>
      <c r="BZ459" s="5"/>
      <c r="CA459" s="5"/>
      <c r="CB459" s="5"/>
      <c r="CC459" s="5"/>
      <c r="CD459" s="5"/>
      <c r="CE459" s="5"/>
      <c r="CF459" s="5"/>
      <c r="CG459" s="5"/>
      <c r="CH459" s="5"/>
      <c r="CI459" s="5"/>
      <c r="CJ459" s="5"/>
      <c r="CK459" s="5"/>
      <c r="CL459" s="5"/>
      <c r="CM459" s="5"/>
      <c r="CN459" s="5"/>
      <c r="CO459" s="5"/>
      <c r="CP459" s="5"/>
      <c r="CQ459" s="5"/>
      <c r="CR459" s="5"/>
      <c r="CS459" s="5"/>
      <c r="CT459" s="5"/>
      <c r="CU459" s="5"/>
      <c r="CV459" s="5"/>
      <c r="CW459" s="5"/>
      <c r="CX459" s="5"/>
      <c r="CY459" s="5"/>
      <c r="CZ459" s="5"/>
      <c r="DA459" s="5"/>
      <c r="DB459" s="5"/>
      <c r="DC459" s="5"/>
      <c r="DD459" s="5"/>
      <c r="DE459" s="5"/>
      <c r="DF459" s="5"/>
      <c r="DG459" s="5"/>
      <c r="DH459" s="5"/>
      <c r="DI459" s="5"/>
      <c r="DJ459" s="5"/>
      <c r="DK459" s="5"/>
      <c r="DL459" s="5"/>
      <c r="DM459" s="5"/>
      <c r="DN459" s="5"/>
      <c r="DO459" s="5"/>
      <c r="DP459" s="5"/>
      <c r="DQ459" s="5"/>
      <c r="DR459" s="5"/>
      <c r="DS459" s="5"/>
      <c r="DT459" s="5"/>
      <c r="DU459" s="5"/>
      <c r="DV459" s="5"/>
      <c r="DW459" s="5"/>
      <c r="DX459" s="5"/>
      <c r="DY459" s="5"/>
      <c r="DZ459" s="5"/>
      <c r="EA459" s="5"/>
      <c r="EB459" s="5"/>
      <c r="EC459" s="5"/>
      <c r="ED459" s="5"/>
      <c r="EE459" s="5"/>
      <c r="EF459" s="5"/>
      <c r="EG459" s="5"/>
      <c r="EH459" s="5"/>
      <c r="EI459" s="5"/>
      <c r="EJ459" s="5"/>
      <c r="EK459" s="5"/>
      <c r="EL459" s="5"/>
      <c r="EM459" s="5"/>
      <c r="EN459" s="5"/>
      <c r="EO459" s="5"/>
      <c r="EP459" s="5"/>
      <c r="EQ459" s="5"/>
      <c r="ER459" s="5"/>
      <c r="ES459" s="5"/>
      <c r="ET459" s="5"/>
      <c r="EU459" s="5"/>
      <c r="EV459" s="5"/>
      <c r="EW459" s="5"/>
      <c r="EX459" s="5"/>
      <c r="EY459" s="5"/>
      <c r="EZ459" s="5"/>
      <c r="FA459" s="5"/>
      <c r="FB459" s="5"/>
      <c r="FC459" s="5"/>
      <c r="FD459" s="5"/>
      <c r="FE459" s="5"/>
      <c r="FF459" s="5"/>
      <c r="FG459" s="5"/>
      <c r="FH459" s="5"/>
      <c r="FI459" s="5"/>
      <c r="FJ459" s="5"/>
      <c r="FK459" s="5"/>
      <c r="FL459" s="5"/>
      <c r="FM459" s="5"/>
      <c r="FN459" s="5"/>
    </row>
    <row r="460" spans="21:170" x14ac:dyDescent="0.2">
      <c r="U460" s="5"/>
      <c r="V460" s="5"/>
      <c r="W460" s="5"/>
      <c r="AK460" s="5"/>
      <c r="AL460" s="5"/>
      <c r="AM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  <c r="BO460" s="5"/>
      <c r="BP460" s="5"/>
      <c r="BQ460" s="5"/>
      <c r="BR460" s="5"/>
      <c r="BS460" s="5"/>
      <c r="BT460" s="5"/>
      <c r="BU460" s="5"/>
      <c r="BV460" s="5"/>
      <c r="BW460" s="5"/>
      <c r="BX460" s="5"/>
      <c r="BY460" s="5"/>
      <c r="BZ460" s="5"/>
      <c r="CA460" s="5"/>
      <c r="CB460" s="5"/>
      <c r="CC460" s="5"/>
      <c r="CD460" s="5"/>
      <c r="CE460" s="5"/>
      <c r="CF460" s="5"/>
      <c r="CG460" s="5"/>
      <c r="CH460" s="5"/>
      <c r="CI460" s="5"/>
      <c r="CJ460" s="5"/>
      <c r="CK460" s="5"/>
      <c r="CL460" s="5"/>
      <c r="CM460" s="5"/>
      <c r="CN460" s="5"/>
      <c r="CO460" s="5"/>
      <c r="CP460" s="5"/>
      <c r="CQ460" s="5"/>
      <c r="CR460" s="5"/>
      <c r="CS460" s="5"/>
      <c r="CT460" s="5"/>
      <c r="CU460" s="5"/>
      <c r="CV460" s="5"/>
      <c r="CW460" s="5"/>
      <c r="CX460" s="5"/>
      <c r="CY460" s="5"/>
      <c r="CZ460" s="5"/>
      <c r="DA460" s="5"/>
      <c r="DB460" s="5"/>
      <c r="DC460" s="5"/>
      <c r="DD460" s="5"/>
      <c r="DE460" s="5"/>
      <c r="DF460" s="5"/>
      <c r="DG460" s="5"/>
      <c r="DH460" s="5"/>
      <c r="DI460" s="5"/>
      <c r="DJ460" s="5"/>
      <c r="DK460" s="5"/>
      <c r="DL460" s="5"/>
      <c r="DM460" s="5"/>
      <c r="DN460" s="5"/>
      <c r="DO460" s="5"/>
      <c r="DP460" s="5"/>
      <c r="DQ460" s="5"/>
      <c r="DR460" s="5"/>
      <c r="DS460" s="5"/>
      <c r="DT460" s="5"/>
      <c r="DU460" s="5"/>
      <c r="DV460" s="5"/>
      <c r="DW460" s="5"/>
      <c r="DX460" s="5"/>
      <c r="DY460" s="5"/>
      <c r="DZ460" s="5"/>
      <c r="EA460" s="5"/>
      <c r="EB460" s="5"/>
      <c r="EC460" s="5"/>
      <c r="ED460" s="5"/>
      <c r="EE460" s="5"/>
      <c r="EF460" s="5"/>
      <c r="EG460" s="5"/>
      <c r="EH460" s="5"/>
      <c r="EI460" s="5"/>
      <c r="EJ460" s="5"/>
      <c r="EK460" s="5"/>
      <c r="EL460" s="5"/>
      <c r="EM460" s="5"/>
      <c r="EN460" s="5"/>
      <c r="EO460" s="5"/>
      <c r="EP460" s="5"/>
      <c r="EQ460" s="5"/>
      <c r="ER460" s="5"/>
      <c r="ES460" s="5"/>
      <c r="ET460" s="5"/>
      <c r="EU460" s="5"/>
      <c r="EV460" s="5"/>
      <c r="EW460" s="5"/>
      <c r="EX460" s="5"/>
      <c r="EY460" s="5"/>
      <c r="EZ460" s="5"/>
      <c r="FA460" s="5"/>
      <c r="FB460" s="5"/>
      <c r="FC460" s="5"/>
      <c r="FD460" s="5"/>
      <c r="FE460" s="5"/>
      <c r="FF460" s="5"/>
      <c r="FG460" s="5"/>
      <c r="FH460" s="5"/>
      <c r="FI460" s="5"/>
      <c r="FJ460" s="5"/>
      <c r="FK460" s="5"/>
      <c r="FL460" s="5"/>
      <c r="FM460" s="5"/>
      <c r="FN460" s="5"/>
    </row>
    <row r="461" spans="21:170" x14ac:dyDescent="0.2">
      <c r="U461" s="5"/>
      <c r="V461" s="5"/>
      <c r="W461" s="5"/>
      <c r="AK461" s="5"/>
      <c r="AL461" s="5"/>
      <c r="AM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  <c r="BO461" s="5"/>
      <c r="BP461" s="5"/>
      <c r="BQ461" s="5"/>
      <c r="BR461" s="5"/>
      <c r="BS461" s="5"/>
      <c r="BT461" s="5"/>
      <c r="BU461" s="5"/>
      <c r="BV461" s="5"/>
      <c r="BW461" s="5"/>
      <c r="BX461" s="5"/>
      <c r="BY461" s="5"/>
      <c r="BZ461" s="5"/>
      <c r="CA461" s="5"/>
      <c r="CB461" s="5"/>
      <c r="CC461" s="5"/>
      <c r="CD461" s="5"/>
      <c r="CE461" s="5"/>
      <c r="CF461" s="5"/>
      <c r="CG461" s="5"/>
      <c r="CH461" s="5"/>
      <c r="CI461" s="5"/>
      <c r="CJ461" s="5"/>
      <c r="CK461" s="5"/>
      <c r="CL461" s="5"/>
      <c r="CM461" s="5"/>
      <c r="CN461" s="5"/>
      <c r="CO461" s="5"/>
      <c r="CP461" s="5"/>
      <c r="CQ461" s="5"/>
      <c r="CR461" s="5"/>
      <c r="CS461" s="5"/>
      <c r="CT461" s="5"/>
      <c r="CU461" s="5"/>
      <c r="CV461" s="5"/>
      <c r="CW461" s="5"/>
      <c r="CX461" s="5"/>
      <c r="CY461" s="5"/>
      <c r="CZ461" s="5"/>
      <c r="DA461" s="5"/>
      <c r="DB461" s="5"/>
      <c r="DC461" s="5"/>
      <c r="DD461" s="5"/>
      <c r="DE461" s="5"/>
      <c r="DF461" s="5"/>
      <c r="DG461" s="5"/>
      <c r="DH461" s="5"/>
      <c r="DI461" s="5"/>
      <c r="DJ461" s="5"/>
      <c r="DK461" s="5"/>
      <c r="DL461" s="5"/>
      <c r="DM461" s="5"/>
      <c r="DN461" s="5"/>
      <c r="DO461" s="5"/>
      <c r="DP461" s="5"/>
      <c r="DQ461" s="5"/>
      <c r="DR461" s="5"/>
      <c r="DS461" s="5"/>
      <c r="DT461" s="5"/>
      <c r="DU461" s="5"/>
      <c r="DV461" s="5"/>
      <c r="DW461" s="5"/>
      <c r="DX461" s="5"/>
      <c r="DY461" s="5"/>
      <c r="DZ461" s="5"/>
      <c r="EA461" s="5"/>
      <c r="EB461" s="5"/>
      <c r="EC461" s="5"/>
      <c r="ED461" s="5"/>
      <c r="EE461" s="5"/>
      <c r="EF461" s="5"/>
      <c r="EG461" s="5"/>
      <c r="EH461" s="5"/>
      <c r="EI461" s="5"/>
      <c r="EJ461" s="5"/>
      <c r="EK461" s="5"/>
      <c r="EL461" s="5"/>
      <c r="EM461" s="5"/>
      <c r="EN461" s="5"/>
      <c r="EO461" s="5"/>
      <c r="EP461" s="5"/>
      <c r="EQ461" s="5"/>
      <c r="ER461" s="5"/>
      <c r="ES461" s="5"/>
      <c r="ET461" s="5"/>
      <c r="EU461" s="5"/>
      <c r="EV461" s="5"/>
      <c r="EW461" s="5"/>
      <c r="EX461" s="5"/>
      <c r="EY461" s="5"/>
      <c r="EZ461" s="5"/>
      <c r="FA461" s="5"/>
      <c r="FB461" s="5"/>
      <c r="FC461" s="5"/>
      <c r="FD461" s="5"/>
      <c r="FE461" s="5"/>
      <c r="FF461" s="5"/>
      <c r="FG461" s="5"/>
      <c r="FH461" s="5"/>
      <c r="FI461" s="5"/>
      <c r="FJ461" s="5"/>
      <c r="FK461" s="5"/>
      <c r="FL461" s="5"/>
      <c r="FM461" s="5"/>
      <c r="FN461" s="5"/>
    </row>
    <row r="462" spans="21:170" x14ac:dyDescent="0.2">
      <c r="U462" s="5"/>
      <c r="V462" s="5"/>
      <c r="W462" s="5"/>
      <c r="AK462" s="5"/>
      <c r="AL462" s="5"/>
      <c r="AM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  <c r="BO462" s="5"/>
      <c r="BP462" s="5"/>
      <c r="BQ462" s="5"/>
      <c r="BR462" s="5"/>
      <c r="BS462" s="5"/>
      <c r="BT462" s="5"/>
      <c r="BU462" s="5"/>
      <c r="BV462" s="5"/>
      <c r="BW462" s="5"/>
      <c r="BX462" s="5"/>
      <c r="BY462" s="5"/>
      <c r="BZ462" s="5"/>
      <c r="CA462" s="5"/>
      <c r="CB462" s="5"/>
      <c r="CC462" s="5"/>
      <c r="CD462" s="5"/>
      <c r="CE462" s="5"/>
      <c r="CF462" s="5"/>
      <c r="CG462" s="5"/>
      <c r="CH462" s="5"/>
      <c r="CI462" s="5"/>
      <c r="CJ462" s="5"/>
      <c r="CK462" s="5"/>
      <c r="CL462" s="5"/>
      <c r="CM462" s="5"/>
      <c r="CN462" s="5"/>
      <c r="CO462" s="5"/>
      <c r="CP462" s="5"/>
      <c r="CQ462" s="5"/>
      <c r="CR462" s="5"/>
      <c r="CS462" s="5"/>
      <c r="CT462" s="5"/>
      <c r="CU462" s="5"/>
      <c r="CV462" s="5"/>
      <c r="CW462" s="5"/>
      <c r="CX462" s="5"/>
      <c r="CY462" s="5"/>
      <c r="CZ462" s="5"/>
      <c r="DA462" s="5"/>
      <c r="DB462" s="5"/>
      <c r="DC462" s="5"/>
      <c r="DD462" s="5"/>
      <c r="DE462" s="5"/>
      <c r="DF462" s="5"/>
      <c r="DG462" s="5"/>
      <c r="DH462" s="5"/>
      <c r="DI462" s="5"/>
      <c r="DJ462" s="5"/>
      <c r="DK462" s="5"/>
      <c r="DL462" s="5"/>
      <c r="DM462" s="5"/>
      <c r="DN462" s="5"/>
      <c r="DO462" s="5"/>
      <c r="DP462" s="5"/>
      <c r="DQ462" s="5"/>
      <c r="DR462" s="5"/>
      <c r="DS462" s="5"/>
      <c r="DT462" s="5"/>
      <c r="DU462" s="5"/>
      <c r="DV462" s="5"/>
      <c r="DW462" s="5"/>
      <c r="DX462" s="5"/>
      <c r="DY462" s="5"/>
      <c r="DZ462" s="5"/>
      <c r="EA462" s="5"/>
      <c r="EB462" s="5"/>
      <c r="EC462" s="5"/>
      <c r="ED462" s="5"/>
      <c r="EE462" s="5"/>
      <c r="EF462" s="5"/>
      <c r="EG462" s="5"/>
      <c r="EH462" s="5"/>
      <c r="EI462" s="5"/>
      <c r="EJ462" s="5"/>
      <c r="EK462" s="5"/>
      <c r="EL462" s="5"/>
      <c r="EM462" s="5"/>
      <c r="EN462" s="5"/>
      <c r="EO462" s="5"/>
      <c r="EP462" s="5"/>
      <c r="EQ462" s="5"/>
      <c r="ER462" s="5"/>
      <c r="ES462" s="5"/>
      <c r="ET462" s="5"/>
      <c r="EU462" s="5"/>
      <c r="EV462" s="5"/>
      <c r="EW462" s="5"/>
      <c r="EX462" s="5"/>
      <c r="EY462" s="5"/>
      <c r="EZ462" s="5"/>
      <c r="FA462" s="5"/>
      <c r="FB462" s="5"/>
      <c r="FC462" s="5"/>
      <c r="FD462" s="5"/>
      <c r="FE462" s="5"/>
      <c r="FF462" s="5"/>
      <c r="FG462" s="5"/>
      <c r="FH462" s="5"/>
      <c r="FI462" s="5"/>
      <c r="FJ462" s="5"/>
      <c r="FK462" s="5"/>
      <c r="FL462" s="5"/>
      <c r="FM462" s="5"/>
      <c r="FN462" s="5"/>
    </row>
    <row r="463" spans="21:170" x14ac:dyDescent="0.2">
      <c r="U463" s="5"/>
      <c r="V463" s="5"/>
      <c r="W463" s="5"/>
      <c r="AK463" s="5"/>
      <c r="AL463" s="5"/>
      <c r="AM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  <c r="BO463" s="5"/>
      <c r="BP463" s="5"/>
      <c r="BQ463" s="5"/>
      <c r="BR463" s="5"/>
      <c r="BS463" s="5"/>
      <c r="BT463" s="5"/>
      <c r="BU463" s="5"/>
      <c r="BV463" s="5"/>
      <c r="BW463" s="5"/>
      <c r="BX463" s="5"/>
      <c r="BY463" s="5"/>
      <c r="BZ463" s="5"/>
      <c r="CA463" s="5"/>
      <c r="CB463" s="5"/>
      <c r="CC463" s="5"/>
      <c r="CD463" s="5"/>
      <c r="CE463" s="5"/>
      <c r="CF463" s="5"/>
      <c r="CG463" s="5"/>
      <c r="CH463" s="5"/>
      <c r="CI463" s="5"/>
      <c r="CJ463" s="5"/>
      <c r="CK463" s="5"/>
      <c r="CL463" s="5"/>
      <c r="CM463" s="5"/>
      <c r="CN463" s="5"/>
      <c r="CO463" s="5"/>
      <c r="CP463" s="5"/>
      <c r="CQ463" s="5"/>
      <c r="CR463" s="5"/>
      <c r="CS463" s="5"/>
      <c r="CT463" s="5"/>
      <c r="CU463" s="5"/>
      <c r="CV463" s="5"/>
      <c r="CW463" s="5"/>
      <c r="CX463" s="5"/>
      <c r="CY463" s="5"/>
      <c r="CZ463" s="5"/>
      <c r="DA463" s="5"/>
      <c r="DB463" s="5"/>
      <c r="DC463" s="5"/>
      <c r="DD463" s="5"/>
      <c r="DE463" s="5"/>
      <c r="DF463" s="5"/>
      <c r="DG463" s="5"/>
      <c r="DH463" s="5"/>
      <c r="DI463" s="5"/>
      <c r="DJ463" s="5"/>
      <c r="DK463" s="5"/>
      <c r="DL463" s="5"/>
      <c r="DM463" s="5"/>
      <c r="DN463" s="5"/>
      <c r="DO463" s="5"/>
      <c r="DP463" s="5"/>
      <c r="DQ463" s="5"/>
      <c r="DR463" s="5"/>
      <c r="DS463" s="5"/>
      <c r="DT463" s="5"/>
      <c r="DU463" s="5"/>
      <c r="DV463" s="5"/>
      <c r="DW463" s="5"/>
      <c r="DX463" s="5"/>
      <c r="DY463" s="5"/>
      <c r="DZ463" s="5"/>
      <c r="EA463" s="5"/>
      <c r="EB463" s="5"/>
      <c r="EC463" s="5"/>
      <c r="ED463" s="5"/>
      <c r="EE463" s="5"/>
      <c r="EF463" s="5"/>
      <c r="EG463" s="5"/>
      <c r="EH463" s="5"/>
      <c r="EI463" s="5"/>
      <c r="EJ463" s="5"/>
      <c r="EK463" s="5"/>
      <c r="EL463" s="5"/>
      <c r="EM463" s="5"/>
      <c r="EN463" s="5"/>
      <c r="EO463" s="5"/>
      <c r="EP463" s="5"/>
      <c r="EQ463" s="5"/>
      <c r="ER463" s="5"/>
      <c r="ES463" s="5"/>
      <c r="ET463" s="5"/>
      <c r="EU463" s="5"/>
      <c r="EV463" s="5"/>
      <c r="EW463" s="5"/>
      <c r="EX463" s="5"/>
      <c r="EY463" s="5"/>
      <c r="EZ463" s="5"/>
      <c r="FA463" s="5"/>
      <c r="FB463" s="5"/>
      <c r="FC463" s="5"/>
      <c r="FD463" s="5"/>
      <c r="FE463" s="5"/>
      <c r="FF463" s="5"/>
      <c r="FG463" s="5"/>
      <c r="FH463" s="5"/>
      <c r="FI463" s="5"/>
      <c r="FJ463" s="5"/>
      <c r="FK463" s="5"/>
      <c r="FL463" s="5"/>
      <c r="FM463" s="5"/>
      <c r="FN463" s="5"/>
    </row>
    <row r="464" spans="21:170" x14ac:dyDescent="0.2">
      <c r="U464" s="5"/>
      <c r="V464" s="5"/>
      <c r="W464" s="5"/>
      <c r="AK464" s="5"/>
      <c r="AL464" s="5"/>
      <c r="AM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  <c r="BO464" s="5"/>
      <c r="BP464" s="5"/>
      <c r="BQ464" s="5"/>
      <c r="BR464" s="5"/>
      <c r="BS464" s="5"/>
      <c r="BT464" s="5"/>
      <c r="BU464" s="5"/>
      <c r="BV464" s="5"/>
      <c r="BW464" s="5"/>
      <c r="BX464" s="5"/>
      <c r="BY464" s="5"/>
      <c r="BZ464" s="5"/>
      <c r="CA464" s="5"/>
      <c r="CB464" s="5"/>
      <c r="CC464" s="5"/>
      <c r="CD464" s="5"/>
      <c r="CE464" s="5"/>
      <c r="CF464" s="5"/>
      <c r="CG464" s="5"/>
      <c r="CH464" s="5"/>
      <c r="CI464" s="5"/>
      <c r="CJ464" s="5"/>
      <c r="CK464" s="5"/>
      <c r="CL464" s="5"/>
      <c r="CM464" s="5"/>
      <c r="CN464" s="5"/>
      <c r="CO464" s="5"/>
      <c r="CP464" s="5"/>
      <c r="CQ464" s="5"/>
      <c r="CR464" s="5"/>
      <c r="CS464" s="5"/>
      <c r="CT464" s="5"/>
      <c r="CU464" s="5"/>
      <c r="CV464" s="5"/>
      <c r="CW464" s="5"/>
      <c r="CX464" s="5"/>
      <c r="CY464" s="5"/>
      <c r="CZ464" s="5"/>
      <c r="DA464" s="5"/>
      <c r="DB464" s="5"/>
      <c r="DC464" s="5"/>
      <c r="DD464" s="5"/>
      <c r="DE464" s="5"/>
      <c r="DF464" s="5"/>
      <c r="DG464" s="5"/>
      <c r="DH464" s="5"/>
      <c r="DI464" s="5"/>
      <c r="DJ464" s="5"/>
      <c r="DK464" s="5"/>
      <c r="DL464" s="5"/>
      <c r="DM464" s="5"/>
      <c r="DN464" s="5"/>
      <c r="DO464" s="5"/>
      <c r="DP464" s="5"/>
      <c r="DQ464" s="5"/>
      <c r="DR464" s="5"/>
      <c r="DS464" s="5"/>
      <c r="DT464" s="5"/>
      <c r="DU464" s="5"/>
      <c r="DV464" s="5"/>
      <c r="DW464" s="5"/>
      <c r="DX464" s="5"/>
      <c r="DY464" s="5"/>
      <c r="DZ464" s="5"/>
      <c r="EA464" s="5"/>
      <c r="EB464" s="5"/>
      <c r="EC464" s="5"/>
      <c r="ED464" s="5"/>
      <c r="EE464" s="5"/>
      <c r="EF464" s="5"/>
      <c r="EG464" s="5"/>
      <c r="EH464" s="5"/>
      <c r="EI464" s="5"/>
      <c r="EJ464" s="5"/>
      <c r="EK464" s="5"/>
      <c r="EL464" s="5"/>
      <c r="EM464" s="5"/>
      <c r="EN464" s="5"/>
      <c r="EO464" s="5"/>
      <c r="EP464" s="5"/>
      <c r="EQ464" s="5"/>
      <c r="ER464" s="5"/>
      <c r="ES464" s="5"/>
      <c r="ET464" s="5"/>
      <c r="EU464" s="5"/>
      <c r="EV464" s="5"/>
      <c r="EW464" s="5"/>
      <c r="EX464" s="5"/>
      <c r="EY464" s="5"/>
      <c r="EZ464" s="5"/>
      <c r="FA464" s="5"/>
      <c r="FB464" s="5"/>
      <c r="FC464" s="5"/>
      <c r="FD464" s="5"/>
      <c r="FE464" s="5"/>
      <c r="FF464" s="5"/>
      <c r="FG464" s="5"/>
      <c r="FH464" s="5"/>
      <c r="FI464" s="5"/>
      <c r="FJ464" s="5"/>
      <c r="FK464" s="5"/>
      <c r="FL464" s="5"/>
      <c r="FM464" s="5"/>
      <c r="FN464" s="5"/>
    </row>
    <row r="465" spans="21:170" x14ac:dyDescent="0.2">
      <c r="U465" s="5"/>
      <c r="V465" s="5"/>
      <c r="W465" s="5"/>
      <c r="AK465" s="5"/>
      <c r="AL465" s="5"/>
      <c r="AM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  <c r="BO465" s="5"/>
      <c r="BP465" s="5"/>
      <c r="BQ465" s="5"/>
      <c r="BR465" s="5"/>
      <c r="BS465" s="5"/>
      <c r="BT465" s="5"/>
      <c r="BU465" s="5"/>
      <c r="BV465" s="5"/>
      <c r="BW465" s="5"/>
      <c r="BX465" s="5"/>
      <c r="BY465" s="5"/>
      <c r="BZ465" s="5"/>
      <c r="CA465" s="5"/>
      <c r="CB465" s="5"/>
      <c r="CC465" s="5"/>
      <c r="CD465" s="5"/>
      <c r="CE465" s="5"/>
      <c r="CF465" s="5"/>
      <c r="CG465" s="5"/>
      <c r="CH465" s="5"/>
      <c r="CI465" s="5"/>
      <c r="CJ465" s="5"/>
      <c r="CK465" s="5"/>
      <c r="CL465" s="5"/>
      <c r="CM465" s="5"/>
      <c r="CN465" s="5"/>
      <c r="CO465" s="5"/>
      <c r="CP465" s="5"/>
      <c r="CQ465" s="5"/>
      <c r="CR465" s="5"/>
      <c r="CS465" s="5"/>
      <c r="CT465" s="5"/>
      <c r="CU465" s="5"/>
      <c r="CV465" s="5"/>
      <c r="CW465" s="5"/>
      <c r="CX465" s="5"/>
      <c r="CY465" s="5"/>
      <c r="CZ465" s="5"/>
      <c r="DA465" s="5"/>
      <c r="DB465" s="5"/>
      <c r="DC465" s="5"/>
      <c r="DD465" s="5"/>
      <c r="DE465" s="5"/>
      <c r="DF465" s="5"/>
      <c r="DG465" s="5"/>
      <c r="DH465" s="5"/>
      <c r="DI465" s="5"/>
      <c r="DJ465" s="5"/>
      <c r="DK465" s="5"/>
      <c r="DL465" s="5"/>
      <c r="DM465" s="5"/>
      <c r="DN465" s="5"/>
      <c r="DO465" s="5"/>
      <c r="DP465" s="5"/>
      <c r="DQ465" s="5"/>
      <c r="DR465" s="5"/>
      <c r="DS465" s="5"/>
      <c r="DT465" s="5"/>
      <c r="DU465" s="5"/>
      <c r="DV465" s="5"/>
      <c r="DW465" s="5"/>
      <c r="DX465" s="5"/>
      <c r="DY465" s="5"/>
      <c r="DZ465" s="5"/>
      <c r="EA465" s="5"/>
      <c r="EB465" s="5"/>
      <c r="EC465" s="5"/>
      <c r="ED465" s="5"/>
      <c r="EE465" s="5"/>
      <c r="EF465" s="5"/>
      <c r="EG465" s="5"/>
      <c r="EH465" s="5"/>
      <c r="EI465" s="5"/>
      <c r="EJ465" s="5"/>
      <c r="EK465" s="5"/>
      <c r="EL465" s="5"/>
      <c r="EM465" s="5"/>
      <c r="EN465" s="5"/>
      <c r="EO465" s="5"/>
      <c r="EP465" s="5"/>
      <c r="EQ465" s="5"/>
      <c r="ER465" s="5"/>
      <c r="ES465" s="5"/>
      <c r="ET465" s="5"/>
      <c r="EU465" s="5"/>
      <c r="EV465" s="5"/>
      <c r="EW465" s="5"/>
      <c r="EX465" s="5"/>
      <c r="EY465" s="5"/>
      <c r="EZ465" s="5"/>
      <c r="FA465" s="5"/>
      <c r="FB465" s="5"/>
      <c r="FC465" s="5"/>
      <c r="FD465" s="5"/>
      <c r="FE465" s="5"/>
      <c r="FF465" s="5"/>
      <c r="FG465" s="5"/>
      <c r="FH465" s="5"/>
      <c r="FI465" s="5"/>
      <c r="FJ465" s="5"/>
      <c r="FK465" s="5"/>
      <c r="FL465" s="5"/>
      <c r="FM465" s="5"/>
      <c r="FN465" s="5"/>
    </row>
    <row r="466" spans="21:170" x14ac:dyDescent="0.2">
      <c r="U466" s="5"/>
      <c r="V466" s="5"/>
      <c r="W466" s="5"/>
      <c r="AK466" s="5"/>
      <c r="AL466" s="5"/>
      <c r="AM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  <c r="BO466" s="5"/>
      <c r="BP466" s="5"/>
      <c r="BQ466" s="5"/>
      <c r="BR466" s="5"/>
      <c r="BS466" s="5"/>
      <c r="BT466" s="5"/>
      <c r="BU466" s="5"/>
      <c r="BV466" s="5"/>
      <c r="BW466" s="5"/>
      <c r="BX466" s="5"/>
      <c r="BY466" s="5"/>
      <c r="BZ466" s="5"/>
      <c r="CA466" s="5"/>
      <c r="CB466" s="5"/>
      <c r="CC466" s="5"/>
      <c r="CD466" s="5"/>
      <c r="CE466" s="5"/>
      <c r="CF466" s="5"/>
      <c r="CG466" s="5"/>
      <c r="CH466" s="5"/>
      <c r="CI466" s="5"/>
      <c r="CJ466" s="5"/>
      <c r="CK466" s="5"/>
      <c r="CL466" s="5"/>
      <c r="CM466" s="5"/>
      <c r="CN466" s="5"/>
      <c r="CO466" s="5"/>
      <c r="CP466" s="5"/>
      <c r="CQ466" s="5"/>
      <c r="CR466" s="5"/>
      <c r="CS466" s="5"/>
      <c r="CT466" s="5"/>
      <c r="CU466" s="5"/>
      <c r="CV466" s="5"/>
      <c r="CW466" s="5"/>
      <c r="CX466" s="5"/>
      <c r="CY466" s="5"/>
      <c r="CZ466" s="5"/>
      <c r="DA466" s="5"/>
      <c r="DB466" s="5"/>
      <c r="DC466" s="5"/>
      <c r="DD466" s="5"/>
      <c r="DE466" s="5"/>
      <c r="DF466" s="5"/>
      <c r="DG466" s="5"/>
      <c r="DH466" s="5"/>
      <c r="DI466" s="5"/>
      <c r="DJ466" s="5"/>
      <c r="DK466" s="5"/>
      <c r="DL466" s="5"/>
      <c r="DM466" s="5"/>
      <c r="DN466" s="5"/>
      <c r="DO466" s="5"/>
      <c r="DP466" s="5"/>
      <c r="DQ466" s="5"/>
      <c r="DR466" s="5"/>
      <c r="DS466" s="5"/>
      <c r="DT466" s="5"/>
      <c r="DU466" s="5"/>
      <c r="DV466" s="5"/>
      <c r="DW466" s="5"/>
      <c r="DX466" s="5"/>
      <c r="DY466" s="5"/>
      <c r="DZ466" s="5"/>
      <c r="EA466" s="5"/>
      <c r="EB466" s="5"/>
      <c r="EC466" s="5"/>
      <c r="ED466" s="5"/>
      <c r="EE466" s="5"/>
      <c r="EF466" s="5"/>
      <c r="EG466" s="5"/>
      <c r="EH466" s="5"/>
      <c r="EI466" s="5"/>
      <c r="EJ466" s="5"/>
      <c r="EK466" s="5"/>
      <c r="EL466" s="5"/>
      <c r="EM466" s="5"/>
      <c r="EN466" s="5"/>
      <c r="EO466" s="5"/>
      <c r="EP466" s="5"/>
      <c r="EQ466" s="5"/>
      <c r="ER466" s="5"/>
      <c r="ES466" s="5"/>
      <c r="ET466" s="5"/>
      <c r="EU466" s="5"/>
      <c r="EV466" s="5"/>
      <c r="EW466" s="5"/>
      <c r="EX466" s="5"/>
      <c r="EY466" s="5"/>
      <c r="EZ466" s="5"/>
      <c r="FA466" s="5"/>
      <c r="FB466" s="5"/>
      <c r="FC466" s="5"/>
      <c r="FD466" s="5"/>
      <c r="FE466" s="5"/>
      <c r="FF466" s="5"/>
      <c r="FG466" s="5"/>
      <c r="FH466" s="5"/>
      <c r="FI466" s="5"/>
      <c r="FJ466" s="5"/>
      <c r="FK466" s="5"/>
      <c r="FL466" s="5"/>
      <c r="FM466" s="5"/>
      <c r="FN466" s="5"/>
    </row>
    <row r="467" spans="21:170" x14ac:dyDescent="0.2">
      <c r="U467" s="5"/>
      <c r="V467" s="5"/>
      <c r="W467" s="5"/>
      <c r="AK467" s="5"/>
      <c r="AL467" s="5"/>
      <c r="AM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  <c r="BO467" s="5"/>
      <c r="BP467" s="5"/>
      <c r="BQ467" s="5"/>
      <c r="BR467" s="5"/>
      <c r="BS467" s="5"/>
      <c r="BT467" s="5"/>
      <c r="BU467" s="5"/>
      <c r="BV467" s="5"/>
      <c r="BW467" s="5"/>
      <c r="BX467" s="5"/>
      <c r="BY467" s="5"/>
      <c r="BZ467" s="5"/>
      <c r="CA467" s="5"/>
      <c r="CB467" s="5"/>
      <c r="CC467" s="5"/>
      <c r="CD467" s="5"/>
      <c r="CE467" s="5"/>
      <c r="CF467" s="5"/>
      <c r="CG467" s="5"/>
      <c r="CH467" s="5"/>
      <c r="CI467" s="5"/>
      <c r="CJ467" s="5"/>
      <c r="CK467" s="5"/>
      <c r="CL467" s="5"/>
      <c r="CM467" s="5"/>
      <c r="CN467" s="5"/>
      <c r="CO467" s="5"/>
      <c r="CP467" s="5"/>
      <c r="CQ467" s="5"/>
      <c r="CR467" s="5"/>
      <c r="CS467" s="5"/>
      <c r="CT467" s="5"/>
      <c r="CU467" s="5"/>
      <c r="CV467" s="5"/>
      <c r="CW467" s="5"/>
      <c r="CX467" s="5"/>
      <c r="CY467" s="5"/>
      <c r="CZ467" s="5"/>
      <c r="DA467" s="5"/>
      <c r="DB467" s="5"/>
      <c r="DC467" s="5"/>
      <c r="DD467" s="5"/>
      <c r="DE467" s="5"/>
      <c r="DF467" s="5"/>
      <c r="DG467" s="5"/>
      <c r="DH467" s="5"/>
      <c r="DI467" s="5"/>
      <c r="DJ467" s="5"/>
      <c r="DK467" s="5"/>
      <c r="DL467" s="5"/>
      <c r="DM467" s="5"/>
      <c r="DN467" s="5"/>
      <c r="DO467" s="5"/>
      <c r="DP467" s="5"/>
      <c r="DQ467" s="5"/>
      <c r="DR467" s="5"/>
      <c r="DS467" s="5"/>
      <c r="DT467" s="5"/>
      <c r="DU467" s="5"/>
      <c r="DV467" s="5"/>
      <c r="DW467" s="5"/>
      <c r="DX467" s="5"/>
      <c r="DY467" s="5"/>
      <c r="DZ467" s="5"/>
      <c r="EA467" s="5"/>
      <c r="EB467" s="5"/>
      <c r="EC467" s="5"/>
      <c r="ED467" s="5"/>
      <c r="EE467" s="5"/>
      <c r="EF467" s="5"/>
      <c r="EG467" s="5"/>
      <c r="EH467" s="5"/>
      <c r="EI467" s="5"/>
      <c r="EJ467" s="5"/>
      <c r="EK467" s="5"/>
      <c r="EL467" s="5"/>
      <c r="EM467" s="5"/>
      <c r="EN467" s="5"/>
      <c r="EO467" s="5"/>
      <c r="EP467" s="5"/>
      <c r="EQ467" s="5"/>
      <c r="ER467" s="5"/>
      <c r="ES467" s="5"/>
      <c r="ET467" s="5"/>
      <c r="EU467" s="5"/>
      <c r="EV467" s="5"/>
      <c r="EW467" s="5"/>
      <c r="EX467" s="5"/>
      <c r="EY467" s="5"/>
      <c r="EZ467" s="5"/>
      <c r="FA467" s="5"/>
      <c r="FB467" s="5"/>
      <c r="FC467" s="5"/>
      <c r="FD467" s="5"/>
      <c r="FE467" s="5"/>
      <c r="FF467" s="5"/>
      <c r="FG467" s="5"/>
      <c r="FH467" s="5"/>
      <c r="FI467" s="5"/>
      <c r="FJ467" s="5"/>
      <c r="FK467" s="5"/>
      <c r="FL467" s="5"/>
      <c r="FM467" s="5"/>
      <c r="FN467" s="5"/>
    </row>
    <row r="468" spans="21:170" x14ac:dyDescent="0.2">
      <c r="U468" s="5"/>
      <c r="V468" s="5"/>
      <c r="W468" s="5"/>
      <c r="AK468" s="5"/>
      <c r="AL468" s="5"/>
      <c r="AM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  <c r="BO468" s="5"/>
      <c r="BP468" s="5"/>
      <c r="BQ468" s="5"/>
      <c r="BR468" s="5"/>
      <c r="BS468" s="5"/>
      <c r="BT468" s="5"/>
      <c r="BU468" s="5"/>
      <c r="BV468" s="5"/>
      <c r="BW468" s="5"/>
      <c r="BX468" s="5"/>
      <c r="BY468" s="5"/>
      <c r="BZ468" s="5"/>
      <c r="CA468" s="5"/>
      <c r="CB468" s="5"/>
      <c r="CC468" s="5"/>
      <c r="CD468" s="5"/>
      <c r="CE468" s="5"/>
      <c r="CF468" s="5"/>
      <c r="CG468" s="5"/>
      <c r="CH468" s="5"/>
      <c r="CI468" s="5"/>
      <c r="CJ468" s="5"/>
      <c r="CK468" s="5"/>
      <c r="CL468" s="5"/>
      <c r="CM468" s="5"/>
      <c r="CN468" s="5"/>
      <c r="CO468" s="5"/>
      <c r="CP468" s="5"/>
      <c r="CQ468" s="5"/>
      <c r="CR468" s="5"/>
      <c r="CS468" s="5"/>
      <c r="CT468" s="5"/>
      <c r="CU468" s="5"/>
      <c r="CV468" s="5"/>
      <c r="CW468" s="5"/>
      <c r="CX468" s="5"/>
      <c r="CY468" s="5"/>
      <c r="CZ468" s="5"/>
      <c r="DA468" s="5"/>
      <c r="DB468" s="5"/>
      <c r="DC468" s="5"/>
      <c r="DD468" s="5"/>
      <c r="DE468" s="5"/>
      <c r="DF468" s="5"/>
      <c r="DG468" s="5"/>
      <c r="DH468" s="5"/>
      <c r="DI468" s="5"/>
      <c r="DJ468" s="5"/>
      <c r="DK468" s="5"/>
      <c r="DL468" s="5"/>
      <c r="DM468" s="5"/>
      <c r="DN468" s="5"/>
      <c r="DO468" s="5"/>
      <c r="DP468" s="5"/>
      <c r="DQ468" s="5"/>
      <c r="DR468" s="5"/>
      <c r="DS468" s="5"/>
      <c r="DT468" s="5"/>
      <c r="DU468" s="5"/>
      <c r="DV468" s="5"/>
      <c r="DW468" s="5"/>
      <c r="DX468" s="5"/>
      <c r="DY468" s="5"/>
      <c r="DZ468" s="5"/>
      <c r="EA468" s="5"/>
      <c r="EB468" s="5"/>
      <c r="EC468" s="5"/>
      <c r="ED468" s="5"/>
      <c r="EE468" s="5"/>
      <c r="EF468" s="5"/>
      <c r="EG468" s="5"/>
      <c r="EH468" s="5"/>
      <c r="EI468" s="5"/>
      <c r="EJ468" s="5"/>
      <c r="EK468" s="5"/>
      <c r="EL468" s="5"/>
      <c r="EM468" s="5"/>
      <c r="EN468" s="5"/>
      <c r="EO468" s="5"/>
      <c r="EP468" s="5"/>
      <c r="EQ468" s="5"/>
      <c r="ER468" s="5"/>
      <c r="ES468" s="5"/>
      <c r="ET468" s="5"/>
      <c r="EU468" s="5"/>
      <c r="EV468" s="5"/>
      <c r="EW468" s="5"/>
      <c r="EX468" s="5"/>
      <c r="EY468" s="5"/>
      <c r="EZ468" s="5"/>
      <c r="FA468" s="5"/>
      <c r="FB468" s="5"/>
      <c r="FC468" s="5"/>
      <c r="FD468" s="5"/>
      <c r="FE468" s="5"/>
      <c r="FF468" s="5"/>
      <c r="FG468" s="5"/>
      <c r="FH468" s="5"/>
      <c r="FI468" s="5"/>
      <c r="FJ468" s="5"/>
      <c r="FK468" s="5"/>
      <c r="FL468" s="5"/>
      <c r="FM468" s="5"/>
      <c r="FN468" s="5"/>
    </row>
    <row r="469" spans="21:170" x14ac:dyDescent="0.2">
      <c r="U469" s="5"/>
      <c r="V469" s="5"/>
      <c r="W469" s="5"/>
      <c r="AK469" s="5"/>
      <c r="AL469" s="5"/>
      <c r="AM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  <c r="BO469" s="5"/>
      <c r="BP469" s="5"/>
      <c r="BQ469" s="5"/>
      <c r="BR469" s="5"/>
      <c r="BS469" s="5"/>
      <c r="BT469" s="5"/>
      <c r="BU469" s="5"/>
      <c r="BV469" s="5"/>
      <c r="BW469" s="5"/>
      <c r="BX469" s="5"/>
      <c r="BY469" s="5"/>
      <c r="BZ469" s="5"/>
      <c r="CA469" s="5"/>
      <c r="CB469" s="5"/>
      <c r="CC469" s="5"/>
      <c r="CD469" s="5"/>
      <c r="CE469" s="5"/>
      <c r="CF469" s="5"/>
      <c r="CG469" s="5"/>
      <c r="CH469" s="5"/>
      <c r="CI469" s="5"/>
      <c r="CJ469" s="5"/>
      <c r="CK469" s="5"/>
      <c r="CL469" s="5"/>
      <c r="CM469" s="5"/>
      <c r="CN469" s="5"/>
      <c r="CO469" s="5"/>
      <c r="CP469" s="5"/>
      <c r="CQ469" s="5"/>
      <c r="CR469" s="5"/>
      <c r="CS469" s="5"/>
      <c r="CT469" s="5"/>
      <c r="CU469" s="5"/>
      <c r="CV469" s="5"/>
      <c r="CW469" s="5"/>
      <c r="CX469" s="5"/>
      <c r="CY469" s="5"/>
      <c r="CZ469" s="5"/>
      <c r="DA469" s="5"/>
      <c r="DB469" s="5"/>
      <c r="DC469" s="5"/>
      <c r="DD469" s="5"/>
      <c r="DE469" s="5"/>
      <c r="DF469" s="5"/>
      <c r="DG469" s="5"/>
      <c r="DH469" s="5"/>
      <c r="DI469" s="5"/>
      <c r="DJ469" s="5"/>
      <c r="DK469" s="5"/>
      <c r="DL469" s="5"/>
      <c r="DM469" s="5"/>
      <c r="DN469" s="5"/>
      <c r="DO469" s="5"/>
      <c r="DP469" s="5"/>
      <c r="DQ469" s="5"/>
      <c r="DR469" s="5"/>
      <c r="DS469" s="5"/>
      <c r="DT469" s="5"/>
      <c r="DU469" s="5"/>
      <c r="DV469" s="5"/>
      <c r="DW469" s="5"/>
      <c r="DX469" s="5"/>
      <c r="DY469" s="5"/>
      <c r="DZ469" s="5"/>
      <c r="EA469" s="5"/>
      <c r="EB469" s="5"/>
      <c r="EC469" s="5"/>
      <c r="ED469" s="5"/>
      <c r="EE469" s="5"/>
      <c r="EF469" s="5"/>
      <c r="EG469" s="5"/>
      <c r="EH469" s="5"/>
      <c r="EI469" s="5"/>
      <c r="EJ469" s="5"/>
      <c r="EK469" s="5"/>
      <c r="EL469" s="5"/>
      <c r="EM469" s="5"/>
      <c r="EN469" s="5"/>
      <c r="EO469" s="5"/>
      <c r="EP469" s="5"/>
      <c r="EQ469" s="5"/>
      <c r="ER469" s="5"/>
      <c r="ES469" s="5"/>
      <c r="ET469" s="5"/>
      <c r="EU469" s="5"/>
      <c r="EV469" s="5"/>
      <c r="EW469" s="5"/>
      <c r="EX469" s="5"/>
      <c r="EY469" s="5"/>
      <c r="EZ469" s="5"/>
      <c r="FA469" s="5"/>
      <c r="FB469" s="5"/>
      <c r="FC469" s="5"/>
      <c r="FD469" s="5"/>
      <c r="FE469" s="5"/>
      <c r="FF469" s="5"/>
      <c r="FG469" s="5"/>
      <c r="FH469" s="5"/>
      <c r="FI469" s="5"/>
      <c r="FJ469" s="5"/>
      <c r="FK469" s="5"/>
      <c r="FL469" s="5"/>
      <c r="FM469" s="5"/>
      <c r="FN469" s="5"/>
    </row>
    <row r="470" spans="21:170" x14ac:dyDescent="0.2">
      <c r="U470" s="5"/>
      <c r="V470" s="5"/>
      <c r="W470" s="5"/>
      <c r="AK470" s="5"/>
      <c r="AL470" s="5"/>
      <c r="AM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  <c r="BO470" s="5"/>
      <c r="BP470" s="5"/>
      <c r="BQ470" s="5"/>
      <c r="BR470" s="5"/>
      <c r="BS470" s="5"/>
      <c r="BT470" s="5"/>
      <c r="BU470" s="5"/>
      <c r="BV470" s="5"/>
      <c r="BW470" s="5"/>
      <c r="BX470" s="5"/>
      <c r="BY470" s="5"/>
      <c r="BZ470" s="5"/>
      <c r="CA470" s="5"/>
      <c r="CB470" s="5"/>
      <c r="CC470" s="5"/>
      <c r="CD470" s="5"/>
      <c r="CE470" s="5"/>
      <c r="CF470" s="5"/>
      <c r="CG470" s="5"/>
      <c r="CH470" s="5"/>
      <c r="CI470" s="5"/>
      <c r="CJ470" s="5"/>
      <c r="CK470" s="5"/>
      <c r="CL470" s="5"/>
      <c r="CM470" s="5"/>
      <c r="CN470" s="5"/>
      <c r="CO470" s="5"/>
      <c r="CP470" s="5"/>
      <c r="CQ470" s="5"/>
      <c r="CR470" s="5"/>
      <c r="CS470" s="5"/>
      <c r="CT470" s="5"/>
      <c r="CU470" s="5"/>
      <c r="CV470" s="5"/>
      <c r="CW470" s="5"/>
      <c r="CX470" s="5"/>
      <c r="CY470" s="5"/>
      <c r="CZ470" s="5"/>
      <c r="DA470" s="5"/>
      <c r="DB470" s="5"/>
      <c r="DC470" s="5"/>
      <c r="DD470" s="5"/>
      <c r="DE470" s="5"/>
      <c r="DF470" s="5"/>
      <c r="DG470" s="5"/>
      <c r="DH470" s="5"/>
      <c r="DI470" s="5"/>
      <c r="DJ470" s="5"/>
      <c r="DK470" s="5"/>
      <c r="DL470" s="5"/>
      <c r="DM470" s="5"/>
      <c r="DN470" s="5"/>
      <c r="DO470" s="5"/>
      <c r="DP470" s="5"/>
      <c r="DQ470" s="5"/>
      <c r="DR470" s="5"/>
      <c r="DS470" s="5"/>
      <c r="DT470" s="5"/>
      <c r="DU470" s="5"/>
      <c r="DV470" s="5"/>
      <c r="DW470" s="5"/>
      <c r="DX470" s="5"/>
      <c r="DY470" s="5"/>
      <c r="DZ470" s="5"/>
      <c r="EA470" s="5"/>
      <c r="EB470" s="5"/>
      <c r="EC470" s="5"/>
      <c r="ED470" s="5"/>
      <c r="EE470" s="5"/>
      <c r="EF470" s="5"/>
      <c r="EG470" s="5"/>
      <c r="EH470" s="5"/>
      <c r="EI470" s="5"/>
      <c r="EJ470" s="5"/>
      <c r="EK470" s="5"/>
      <c r="EL470" s="5"/>
      <c r="EM470" s="5"/>
      <c r="EN470" s="5"/>
      <c r="EO470" s="5"/>
      <c r="EP470" s="5"/>
      <c r="EQ470" s="5"/>
      <c r="ER470" s="5"/>
      <c r="ES470" s="5"/>
      <c r="ET470" s="5"/>
      <c r="EU470" s="5"/>
      <c r="EV470" s="5"/>
      <c r="EW470" s="5"/>
      <c r="EX470" s="5"/>
      <c r="EY470" s="5"/>
      <c r="EZ470" s="5"/>
      <c r="FA470" s="5"/>
      <c r="FB470" s="5"/>
      <c r="FC470" s="5"/>
      <c r="FD470" s="5"/>
      <c r="FE470" s="5"/>
      <c r="FF470" s="5"/>
      <c r="FG470" s="5"/>
      <c r="FH470" s="5"/>
      <c r="FI470" s="5"/>
      <c r="FJ470" s="5"/>
      <c r="FK470" s="5"/>
      <c r="FL470" s="5"/>
      <c r="FM470" s="5"/>
      <c r="FN470" s="5"/>
    </row>
    <row r="471" spans="21:170" x14ac:dyDescent="0.2">
      <c r="U471" s="5"/>
      <c r="V471" s="5"/>
      <c r="W471" s="5"/>
      <c r="AK471" s="5"/>
      <c r="AL471" s="5"/>
      <c r="AM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  <c r="BO471" s="5"/>
      <c r="BP471" s="5"/>
      <c r="BQ471" s="5"/>
      <c r="BR471" s="5"/>
      <c r="BS471" s="5"/>
      <c r="BT471" s="5"/>
      <c r="BU471" s="5"/>
      <c r="BV471" s="5"/>
      <c r="BW471" s="5"/>
      <c r="BX471" s="5"/>
      <c r="BY471" s="5"/>
      <c r="BZ471" s="5"/>
      <c r="CA471" s="5"/>
      <c r="CB471" s="5"/>
      <c r="CC471" s="5"/>
      <c r="CD471" s="5"/>
      <c r="CE471" s="5"/>
      <c r="CF471" s="5"/>
      <c r="CG471" s="5"/>
      <c r="CH471" s="5"/>
      <c r="CI471" s="5"/>
      <c r="CJ471" s="5"/>
      <c r="CK471" s="5"/>
      <c r="CL471" s="5"/>
      <c r="CM471" s="5"/>
      <c r="CN471" s="5"/>
      <c r="CO471" s="5"/>
      <c r="CP471" s="5"/>
      <c r="CQ471" s="5"/>
      <c r="CR471" s="5"/>
      <c r="CS471" s="5"/>
      <c r="CT471" s="5"/>
      <c r="CU471" s="5"/>
      <c r="CV471" s="5"/>
      <c r="CW471" s="5"/>
      <c r="CX471" s="5"/>
      <c r="CY471" s="5"/>
      <c r="CZ471" s="5"/>
      <c r="DA471" s="5"/>
      <c r="DB471" s="5"/>
      <c r="DC471" s="5"/>
      <c r="DD471" s="5"/>
      <c r="DE471" s="5"/>
      <c r="DF471" s="5"/>
      <c r="DG471" s="5"/>
      <c r="DH471" s="5"/>
      <c r="DI471" s="5"/>
      <c r="DJ471" s="5"/>
      <c r="DK471" s="5"/>
      <c r="DL471" s="5"/>
      <c r="DM471" s="5"/>
      <c r="DN471" s="5"/>
      <c r="DO471" s="5"/>
      <c r="DP471" s="5"/>
      <c r="DQ471" s="5"/>
      <c r="DR471" s="5"/>
      <c r="DS471" s="5"/>
      <c r="DT471" s="5"/>
      <c r="DU471" s="5"/>
      <c r="DV471" s="5"/>
      <c r="DW471" s="5"/>
      <c r="DX471" s="5"/>
      <c r="DY471" s="5"/>
      <c r="DZ471" s="5"/>
      <c r="EA471" s="5"/>
      <c r="EB471" s="5"/>
      <c r="EC471" s="5"/>
      <c r="ED471" s="5"/>
      <c r="EE471" s="5"/>
      <c r="EF471" s="5"/>
      <c r="EG471" s="5"/>
      <c r="EH471" s="5"/>
      <c r="EI471" s="5"/>
      <c r="EJ471" s="5"/>
      <c r="EK471" s="5"/>
      <c r="EL471" s="5"/>
      <c r="EM471" s="5"/>
      <c r="EN471" s="5"/>
      <c r="EO471" s="5"/>
      <c r="EP471" s="5"/>
      <c r="EQ471" s="5"/>
      <c r="ER471" s="5"/>
      <c r="ES471" s="5"/>
      <c r="ET471" s="5"/>
      <c r="EU471" s="5"/>
      <c r="EV471" s="5"/>
      <c r="EW471" s="5"/>
      <c r="EX471" s="5"/>
      <c r="EY471" s="5"/>
      <c r="EZ471" s="5"/>
      <c r="FA471" s="5"/>
      <c r="FB471" s="5"/>
      <c r="FC471" s="5"/>
      <c r="FD471" s="5"/>
      <c r="FE471" s="5"/>
      <c r="FF471" s="5"/>
      <c r="FG471" s="5"/>
      <c r="FH471" s="5"/>
      <c r="FI471" s="5"/>
      <c r="FJ471" s="5"/>
      <c r="FK471" s="5"/>
      <c r="FL471" s="5"/>
      <c r="FM471" s="5"/>
      <c r="FN471" s="5"/>
    </row>
    <row r="472" spans="21:170" x14ac:dyDescent="0.2">
      <c r="U472" s="5"/>
      <c r="V472" s="5"/>
      <c r="W472" s="5"/>
      <c r="AK472" s="5"/>
      <c r="AL472" s="5"/>
      <c r="AM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  <c r="BO472" s="5"/>
      <c r="BP472" s="5"/>
      <c r="BQ472" s="5"/>
      <c r="BR472" s="5"/>
      <c r="BS472" s="5"/>
      <c r="BT472" s="5"/>
      <c r="BU472" s="5"/>
      <c r="BV472" s="5"/>
      <c r="BW472" s="5"/>
      <c r="BX472" s="5"/>
      <c r="BY472" s="5"/>
      <c r="BZ472" s="5"/>
      <c r="CA472" s="5"/>
      <c r="CB472" s="5"/>
      <c r="CC472" s="5"/>
      <c r="CD472" s="5"/>
      <c r="CE472" s="5"/>
      <c r="CF472" s="5"/>
      <c r="CG472" s="5"/>
      <c r="CH472" s="5"/>
      <c r="CI472" s="5"/>
      <c r="CJ472" s="5"/>
      <c r="CK472" s="5"/>
      <c r="CL472" s="5"/>
      <c r="CM472" s="5"/>
      <c r="CN472" s="5"/>
      <c r="CO472" s="5"/>
      <c r="CP472" s="5"/>
      <c r="CQ472" s="5"/>
      <c r="CR472" s="5"/>
      <c r="CS472" s="5"/>
      <c r="CT472" s="5"/>
      <c r="CU472" s="5"/>
      <c r="CV472" s="5"/>
      <c r="CW472" s="5"/>
      <c r="CX472" s="5"/>
      <c r="CY472" s="5"/>
      <c r="CZ472" s="5"/>
      <c r="DA472" s="5"/>
      <c r="DB472" s="5"/>
      <c r="DC472" s="5"/>
      <c r="DD472" s="5"/>
      <c r="DE472" s="5"/>
      <c r="DF472" s="5"/>
      <c r="DG472" s="5"/>
      <c r="DH472" s="5"/>
      <c r="DI472" s="5"/>
      <c r="DJ472" s="5"/>
      <c r="DK472" s="5"/>
      <c r="DL472" s="5"/>
      <c r="DM472" s="5"/>
      <c r="DN472" s="5"/>
      <c r="DO472" s="5"/>
      <c r="DP472" s="5"/>
      <c r="DQ472" s="5"/>
      <c r="DR472" s="5"/>
      <c r="DS472" s="5"/>
      <c r="DT472" s="5"/>
      <c r="DU472" s="5"/>
      <c r="DV472" s="5"/>
      <c r="DW472" s="5"/>
      <c r="DX472" s="5"/>
      <c r="DY472" s="5"/>
      <c r="DZ472" s="5"/>
      <c r="EA472" s="5"/>
      <c r="EB472" s="5"/>
      <c r="EC472" s="5"/>
      <c r="ED472" s="5"/>
      <c r="EE472" s="5"/>
      <c r="EF472" s="5"/>
      <c r="EG472" s="5"/>
      <c r="EH472" s="5"/>
      <c r="EI472" s="5"/>
      <c r="EJ472" s="5"/>
      <c r="EK472" s="5"/>
      <c r="EL472" s="5"/>
      <c r="EM472" s="5"/>
      <c r="EN472" s="5"/>
      <c r="EO472" s="5"/>
      <c r="EP472" s="5"/>
      <c r="EQ472" s="5"/>
      <c r="ER472" s="5"/>
      <c r="ES472" s="5"/>
      <c r="ET472" s="5"/>
      <c r="EU472" s="5"/>
      <c r="EV472" s="5"/>
      <c r="EW472" s="5"/>
      <c r="EX472" s="5"/>
      <c r="EY472" s="5"/>
      <c r="EZ472" s="5"/>
      <c r="FA472" s="5"/>
      <c r="FB472" s="5"/>
      <c r="FC472" s="5"/>
      <c r="FD472" s="5"/>
      <c r="FE472" s="5"/>
      <c r="FF472" s="5"/>
      <c r="FG472" s="5"/>
      <c r="FH472" s="5"/>
      <c r="FI472" s="5"/>
      <c r="FJ472" s="5"/>
      <c r="FK472" s="5"/>
      <c r="FL472" s="5"/>
      <c r="FM472" s="5"/>
      <c r="FN472" s="5"/>
    </row>
    <row r="473" spans="21:170" x14ac:dyDescent="0.2">
      <c r="U473" s="5"/>
      <c r="V473" s="5"/>
      <c r="W473" s="5"/>
      <c r="AK473" s="5"/>
      <c r="AL473" s="5"/>
      <c r="AM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  <c r="BO473" s="5"/>
      <c r="BP473" s="5"/>
      <c r="BQ473" s="5"/>
      <c r="BR473" s="5"/>
      <c r="BS473" s="5"/>
      <c r="BT473" s="5"/>
      <c r="BU473" s="5"/>
      <c r="BV473" s="5"/>
      <c r="BW473" s="5"/>
      <c r="BX473" s="5"/>
      <c r="BY473" s="5"/>
      <c r="BZ473" s="5"/>
      <c r="CA473" s="5"/>
      <c r="CB473" s="5"/>
      <c r="CC473" s="5"/>
      <c r="CD473" s="5"/>
      <c r="CE473" s="5"/>
      <c r="CF473" s="5"/>
      <c r="CG473" s="5"/>
      <c r="CH473" s="5"/>
      <c r="CI473" s="5"/>
      <c r="CJ473" s="5"/>
      <c r="CK473" s="5"/>
      <c r="CL473" s="5"/>
      <c r="CM473" s="5"/>
      <c r="CN473" s="5"/>
      <c r="CO473" s="5"/>
      <c r="CP473" s="5"/>
      <c r="CQ473" s="5"/>
      <c r="CR473" s="5"/>
      <c r="CS473" s="5"/>
      <c r="CT473" s="5"/>
      <c r="CU473" s="5"/>
      <c r="CV473" s="5"/>
      <c r="CW473" s="5"/>
      <c r="CX473" s="5"/>
      <c r="CY473" s="5"/>
      <c r="CZ473" s="5"/>
      <c r="DA473" s="5"/>
      <c r="DB473" s="5"/>
      <c r="DC473" s="5"/>
      <c r="DD473" s="5"/>
      <c r="DE473" s="5"/>
      <c r="DF473" s="5"/>
      <c r="DG473" s="5"/>
      <c r="DH473" s="5"/>
      <c r="DI473" s="5"/>
      <c r="DJ473" s="5"/>
      <c r="DK473" s="5"/>
      <c r="DL473" s="5"/>
      <c r="DM473" s="5"/>
      <c r="DN473" s="5"/>
      <c r="DO473" s="5"/>
      <c r="DP473" s="5"/>
      <c r="DQ473" s="5"/>
      <c r="DR473" s="5"/>
      <c r="DS473" s="5"/>
      <c r="DT473" s="5"/>
      <c r="DU473" s="5"/>
      <c r="DV473" s="5"/>
      <c r="DW473" s="5"/>
      <c r="DX473" s="5"/>
      <c r="DY473" s="5"/>
      <c r="DZ473" s="5"/>
      <c r="EA473" s="5"/>
      <c r="EB473" s="5"/>
      <c r="EC473" s="5"/>
      <c r="ED473" s="5"/>
      <c r="EE473" s="5"/>
      <c r="EF473" s="5"/>
      <c r="EG473" s="5"/>
      <c r="EH473" s="5"/>
      <c r="EI473" s="5"/>
      <c r="EJ473" s="5"/>
      <c r="EK473" s="5"/>
      <c r="EL473" s="5"/>
      <c r="EM473" s="5"/>
      <c r="EN473" s="5"/>
      <c r="EO473" s="5"/>
      <c r="EP473" s="5"/>
      <c r="EQ473" s="5"/>
      <c r="ER473" s="5"/>
      <c r="ES473" s="5"/>
      <c r="ET473" s="5"/>
      <c r="EU473" s="5"/>
      <c r="EV473" s="5"/>
      <c r="EW473" s="5"/>
      <c r="EX473" s="5"/>
      <c r="EY473" s="5"/>
      <c r="EZ473" s="5"/>
      <c r="FA473" s="5"/>
      <c r="FB473" s="5"/>
      <c r="FC473" s="5"/>
      <c r="FD473" s="5"/>
      <c r="FE473" s="5"/>
      <c r="FF473" s="5"/>
      <c r="FG473" s="5"/>
      <c r="FH473" s="5"/>
      <c r="FI473" s="5"/>
      <c r="FJ473" s="5"/>
      <c r="FK473" s="5"/>
      <c r="FL473" s="5"/>
      <c r="FM473" s="5"/>
      <c r="FN473" s="5"/>
    </row>
    <row r="474" spans="21:170" x14ac:dyDescent="0.2">
      <c r="U474" s="5"/>
      <c r="V474" s="5"/>
      <c r="W474" s="5"/>
      <c r="AK474" s="5"/>
      <c r="AL474" s="5"/>
      <c r="AM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  <c r="BO474" s="5"/>
      <c r="BP474" s="5"/>
      <c r="BQ474" s="5"/>
      <c r="BR474" s="5"/>
      <c r="BS474" s="5"/>
      <c r="BT474" s="5"/>
      <c r="BU474" s="5"/>
      <c r="BV474" s="5"/>
      <c r="BW474" s="5"/>
      <c r="BX474" s="5"/>
      <c r="BY474" s="5"/>
      <c r="BZ474" s="5"/>
      <c r="CA474" s="5"/>
      <c r="CB474" s="5"/>
      <c r="CC474" s="5"/>
      <c r="CD474" s="5"/>
      <c r="CE474" s="5"/>
      <c r="CF474" s="5"/>
      <c r="CG474" s="5"/>
      <c r="CH474" s="5"/>
      <c r="CI474" s="5"/>
      <c r="CJ474" s="5"/>
      <c r="CK474" s="5"/>
      <c r="CL474" s="5"/>
      <c r="CM474" s="5"/>
      <c r="CN474" s="5"/>
      <c r="CO474" s="5"/>
      <c r="CP474" s="5"/>
      <c r="CQ474" s="5"/>
      <c r="CR474" s="5"/>
      <c r="CS474" s="5"/>
      <c r="CT474" s="5"/>
      <c r="CU474" s="5"/>
      <c r="CV474" s="5"/>
      <c r="CW474" s="5"/>
      <c r="CX474" s="5"/>
      <c r="CY474" s="5"/>
      <c r="CZ474" s="5"/>
      <c r="DA474" s="5"/>
      <c r="DB474" s="5"/>
      <c r="DC474" s="5"/>
      <c r="DD474" s="5"/>
      <c r="DE474" s="5"/>
      <c r="DF474" s="5"/>
      <c r="DG474" s="5"/>
      <c r="DH474" s="5"/>
      <c r="DI474" s="5"/>
      <c r="DJ474" s="5"/>
      <c r="DK474" s="5"/>
      <c r="DL474" s="5"/>
      <c r="DM474" s="5"/>
      <c r="DN474" s="5"/>
      <c r="DO474" s="5"/>
      <c r="DP474" s="5"/>
      <c r="DQ474" s="5"/>
      <c r="DR474" s="5"/>
      <c r="DS474" s="5"/>
      <c r="DT474" s="5"/>
      <c r="DU474" s="5"/>
      <c r="DV474" s="5"/>
      <c r="DW474" s="5"/>
      <c r="DX474" s="5"/>
      <c r="DY474" s="5"/>
      <c r="DZ474" s="5"/>
      <c r="EA474" s="5"/>
      <c r="EB474" s="5"/>
      <c r="EC474" s="5"/>
      <c r="ED474" s="5"/>
      <c r="EE474" s="5"/>
      <c r="EF474" s="5"/>
      <c r="EG474" s="5"/>
      <c r="EH474" s="5"/>
      <c r="EI474" s="5"/>
      <c r="EJ474" s="5"/>
      <c r="EK474" s="5"/>
      <c r="EL474" s="5"/>
      <c r="EM474" s="5"/>
      <c r="EN474" s="5"/>
      <c r="EO474" s="5"/>
      <c r="EP474" s="5"/>
      <c r="EQ474" s="5"/>
      <c r="ER474" s="5"/>
      <c r="ES474" s="5"/>
      <c r="ET474" s="5"/>
      <c r="EU474" s="5"/>
      <c r="EV474" s="5"/>
      <c r="EW474" s="5"/>
      <c r="EX474" s="5"/>
      <c r="EY474" s="5"/>
      <c r="EZ474" s="5"/>
      <c r="FA474" s="5"/>
      <c r="FB474" s="5"/>
      <c r="FC474" s="5"/>
      <c r="FD474" s="5"/>
      <c r="FE474" s="5"/>
      <c r="FF474" s="5"/>
      <c r="FG474" s="5"/>
      <c r="FH474" s="5"/>
      <c r="FI474" s="5"/>
      <c r="FJ474" s="5"/>
      <c r="FK474" s="5"/>
      <c r="FL474" s="5"/>
      <c r="FM474" s="5"/>
      <c r="FN474" s="5"/>
    </row>
    <row r="475" spans="21:170" x14ac:dyDescent="0.2">
      <c r="U475" s="5"/>
      <c r="V475" s="5"/>
      <c r="W475" s="5"/>
      <c r="AK475" s="5"/>
      <c r="AL475" s="5"/>
      <c r="AM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  <c r="BO475" s="5"/>
      <c r="BP475" s="5"/>
      <c r="BQ475" s="5"/>
      <c r="BR475" s="5"/>
      <c r="BS475" s="5"/>
      <c r="BT475" s="5"/>
      <c r="BU475" s="5"/>
      <c r="BV475" s="5"/>
      <c r="BW475" s="5"/>
      <c r="BX475" s="5"/>
      <c r="BY475" s="5"/>
      <c r="BZ475" s="5"/>
      <c r="CA475" s="5"/>
      <c r="CB475" s="5"/>
      <c r="CC475" s="5"/>
      <c r="CD475" s="5"/>
      <c r="CE475" s="5"/>
      <c r="CF475" s="5"/>
      <c r="CG475" s="5"/>
      <c r="CH475" s="5"/>
      <c r="CI475" s="5"/>
      <c r="CJ475" s="5"/>
      <c r="CK475" s="5"/>
      <c r="CL475" s="5"/>
      <c r="CM475" s="5"/>
      <c r="CN475" s="5"/>
      <c r="CO475" s="5"/>
      <c r="CP475" s="5"/>
      <c r="CQ475" s="5"/>
      <c r="CR475" s="5"/>
      <c r="CS475" s="5"/>
      <c r="CT475" s="5"/>
      <c r="CU475" s="5"/>
      <c r="CV475" s="5"/>
      <c r="CW475" s="5"/>
      <c r="CX475" s="5"/>
      <c r="CY475" s="5"/>
      <c r="CZ475" s="5"/>
      <c r="DA475" s="5"/>
      <c r="DB475" s="5"/>
      <c r="DC475" s="5"/>
      <c r="DD475" s="5"/>
      <c r="DE475" s="5"/>
      <c r="DF475" s="5"/>
      <c r="DG475" s="5"/>
      <c r="DH475" s="5"/>
      <c r="DI475" s="5"/>
      <c r="DJ475" s="5"/>
      <c r="DK475" s="5"/>
      <c r="DL475" s="5"/>
      <c r="DM475" s="5"/>
      <c r="DN475" s="5"/>
      <c r="DO475" s="5"/>
      <c r="DP475" s="5"/>
      <c r="DQ475" s="5"/>
      <c r="DR475" s="5"/>
      <c r="DS475" s="5"/>
      <c r="DT475" s="5"/>
      <c r="DU475" s="5"/>
      <c r="DV475" s="5"/>
      <c r="DW475" s="5"/>
      <c r="DX475" s="5"/>
      <c r="DY475" s="5"/>
      <c r="DZ475" s="5"/>
      <c r="EA475" s="5"/>
      <c r="EB475" s="5"/>
      <c r="EC475" s="5"/>
      <c r="ED475" s="5"/>
      <c r="EE475" s="5"/>
      <c r="EF475" s="5"/>
      <c r="EG475" s="5"/>
      <c r="EH475" s="5"/>
      <c r="EI475" s="5"/>
      <c r="EJ475" s="5"/>
      <c r="EK475" s="5"/>
      <c r="EL475" s="5"/>
      <c r="EM475" s="5"/>
      <c r="EN475" s="5"/>
      <c r="EO475" s="5"/>
      <c r="EP475" s="5"/>
      <c r="EQ475" s="5"/>
      <c r="ER475" s="5"/>
      <c r="ES475" s="5"/>
      <c r="ET475" s="5"/>
      <c r="EU475" s="5"/>
      <c r="EV475" s="5"/>
      <c r="EW475" s="5"/>
      <c r="EX475" s="5"/>
      <c r="EY475" s="5"/>
      <c r="EZ475" s="5"/>
      <c r="FA475" s="5"/>
      <c r="FB475" s="5"/>
      <c r="FC475" s="5"/>
      <c r="FD475" s="5"/>
      <c r="FE475" s="5"/>
      <c r="FF475" s="5"/>
      <c r="FG475" s="5"/>
      <c r="FH475" s="5"/>
      <c r="FI475" s="5"/>
      <c r="FJ475" s="5"/>
      <c r="FK475" s="5"/>
      <c r="FL475" s="5"/>
      <c r="FM475" s="5"/>
      <c r="FN475" s="5"/>
    </row>
    <row r="476" spans="21:170" x14ac:dyDescent="0.2">
      <c r="U476" s="5"/>
      <c r="V476" s="5"/>
      <c r="W476" s="5"/>
      <c r="AK476" s="5"/>
      <c r="AL476" s="5"/>
      <c r="AM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  <c r="BO476" s="5"/>
      <c r="BP476" s="5"/>
      <c r="BQ476" s="5"/>
      <c r="BR476" s="5"/>
      <c r="BS476" s="5"/>
      <c r="BT476" s="5"/>
      <c r="BU476" s="5"/>
      <c r="BV476" s="5"/>
      <c r="BW476" s="5"/>
      <c r="BX476" s="5"/>
      <c r="BY476" s="5"/>
      <c r="BZ476" s="5"/>
      <c r="CA476" s="5"/>
      <c r="CB476" s="5"/>
      <c r="CC476" s="5"/>
      <c r="CD476" s="5"/>
      <c r="CE476" s="5"/>
      <c r="CF476" s="5"/>
      <c r="CG476" s="5"/>
      <c r="CH476" s="5"/>
      <c r="CI476" s="5"/>
      <c r="CJ476" s="5"/>
      <c r="CK476" s="5"/>
      <c r="CL476" s="5"/>
      <c r="CM476" s="5"/>
      <c r="CN476" s="5"/>
      <c r="CO476" s="5"/>
      <c r="CP476" s="5"/>
      <c r="CQ476" s="5"/>
      <c r="CR476" s="5"/>
      <c r="CS476" s="5"/>
      <c r="CT476" s="5"/>
      <c r="CU476" s="5"/>
      <c r="CV476" s="5"/>
      <c r="CW476" s="5"/>
      <c r="CX476" s="5"/>
      <c r="CY476" s="5"/>
      <c r="CZ476" s="5"/>
      <c r="DA476" s="5"/>
      <c r="DB476" s="5"/>
      <c r="DC476" s="5"/>
      <c r="DD476" s="5"/>
      <c r="DE476" s="5"/>
      <c r="DF476" s="5"/>
      <c r="DG476" s="5"/>
      <c r="DH476" s="5"/>
      <c r="DI476" s="5"/>
      <c r="DJ476" s="5"/>
      <c r="DK476" s="5"/>
      <c r="DL476" s="5"/>
      <c r="DM476" s="5"/>
      <c r="DN476" s="5"/>
      <c r="DO476" s="5"/>
      <c r="DP476" s="5"/>
      <c r="DQ476" s="5"/>
      <c r="DR476" s="5"/>
      <c r="DS476" s="5"/>
      <c r="DT476" s="5"/>
      <c r="DU476" s="5"/>
      <c r="DV476" s="5"/>
      <c r="DW476" s="5"/>
      <c r="DX476" s="5"/>
      <c r="DY476" s="5"/>
      <c r="DZ476" s="5"/>
      <c r="EA476" s="5"/>
      <c r="EB476" s="5"/>
      <c r="EC476" s="5"/>
      <c r="ED476" s="5"/>
      <c r="EE476" s="5"/>
      <c r="EF476" s="5"/>
      <c r="EG476" s="5"/>
      <c r="EH476" s="5"/>
      <c r="EI476" s="5"/>
      <c r="EJ476" s="5"/>
      <c r="EK476" s="5"/>
      <c r="EL476" s="5"/>
      <c r="EM476" s="5"/>
      <c r="EN476" s="5"/>
      <c r="EO476" s="5"/>
      <c r="EP476" s="5"/>
      <c r="EQ476" s="5"/>
      <c r="ER476" s="5"/>
      <c r="ES476" s="5"/>
      <c r="ET476" s="5"/>
      <c r="EU476" s="5"/>
      <c r="EV476" s="5"/>
      <c r="EW476" s="5"/>
      <c r="EX476" s="5"/>
      <c r="EY476" s="5"/>
      <c r="EZ476" s="5"/>
      <c r="FA476" s="5"/>
      <c r="FB476" s="5"/>
      <c r="FC476" s="5"/>
      <c r="FD476" s="5"/>
      <c r="FE476" s="5"/>
      <c r="FF476" s="5"/>
      <c r="FG476" s="5"/>
      <c r="FH476" s="5"/>
      <c r="FI476" s="5"/>
      <c r="FJ476" s="5"/>
      <c r="FK476" s="5"/>
      <c r="FL476" s="5"/>
      <c r="FM476" s="5"/>
      <c r="FN476" s="5"/>
    </row>
    <row r="477" spans="21:170" x14ac:dyDescent="0.2">
      <c r="U477" s="5"/>
      <c r="V477" s="5"/>
      <c r="W477" s="5"/>
      <c r="AK477" s="5"/>
      <c r="AL477" s="5"/>
      <c r="AM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  <c r="BO477" s="5"/>
      <c r="BP477" s="5"/>
      <c r="BQ477" s="5"/>
      <c r="BR477" s="5"/>
      <c r="BS477" s="5"/>
      <c r="BT477" s="5"/>
      <c r="BU477" s="5"/>
      <c r="BV477" s="5"/>
      <c r="BW477" s="5"/>
      <c r="BX477" s="5"/>
      <c r="BY477" s="5"/>
      <c r="BZ477" s="5"/>
      <c r="CA477" s="5"/>
      <c r="CB477" s="5"/>
      <c r="CC477" s="5"/>
      <c r="CD477" s="5"/>
      <c r="CE477" s="5"/>
      <c r="CF477" s="5"/>
      <c r="CG477" s="5"/>
      <c r="CH477" s="5"/>
      <c r="CI477" s="5"/>
      <c r="CJ477" s="5"/>
      <c r="CK477" s="5"/>
      <c r="CL477" s="5"/>
      <c r="CM477" s="5"/>
      <c r="CN477" s="5"/>
      <c r="CO477" s="5"/>
      <c r="CP477" s="5"/>
      <c r="CQ477" s="5"/>
      <c r="CR477" s="5"/>
      <c r="CS477" s="5"/>
      <c r="CT477" s="5"/>
      <c r="CU477" s="5"/>
      <c r="CV477" s="5"/>
      <c r="CW477" s="5"/>
      <c r="CX477" s="5"/>
      <c r="CY477" s="5"/>
      <c r="CZ477" s="5"/>
      <c r="DA477" s="5"/>
      <c r="DB477" s="5"/>
      <c r="DC477" s="5"/>
      <c r="DD477" s="5"/>
      <c r="DE477" s="5"/>
      <c r="DF477" s="5"/>
      <c r="DG477" s="5"/>
      <c r="DH477" s="5"/>
      <c r="DI477" s="5"/>
      <c r="DJ477" s="5"/>
      <c r="DK477" s="5"/>
      <c r="DL477" s="5"/>
      <c r="DM477" s="5"/>
      <c r="DN477" s="5"/>
      <c r="DO477" s="5"/>
      <c r="DP477" s="5"/>
      <c r="DQ477" s="5"/>
      <c r="DR477" s="5"/>
      <c r="DS477" s="5"/>
      <c r="DT477" s="5"/>
      <c r="DU477" s="5"/>
      <c r="DV477" s="5"/>
      <c r="DW477" s="5"/>
      <c r="DX477" s="5"/>
      <c r="DY477" s="5"/>
      <c r="DZ477" s="5"/>
      <c r="EA477" s="5"/>
      <c r="EB477" s="5"/>
      <c r="EC477" s="5"/>
      <c r="ED477" s="5"/>
      <c r="EE477" s="5"/>
      <c r="EF477" s="5"/>
      <c r="EG477" s="5"/>
      <c r="EH477" s="5"/>
      <c r="EI477" s="5"/>
      <c r="EJ477" s="5"/>
      <c r="EK477" s="5"/>
      <c r="EL477" s="5"/>
      <c r="EM477" s="5"/>
      <c r="EN477" s="5"/>
      <c r="EO477" s="5"/>
      <c r="EP477" s="5"/>
      <c r="EQ477" s="5"/>
      <c r="ER477" s="5"/>
      <c r="ES477" s="5"/>
      <c r="ET477" s="5"/>
      <c r="EU477" s="5"/>
      <c r="EV477" s="5"/>
      <c r="EW477" s="5"/>
      <c r="EX477" s="5"/>
      <c r="EY477" s="5"/>
      <c r="EZ477" s="5"/>
      <c r="FA477" s="5"/>
      <c r="FB477" s="5"/>
      <c r="FC477" s="5"/>
      <c r="FD477" s="5"/>
      <c r="FE477" s="5"/>
      <c r="FF477" s="5"/>
      <c r="FG477" s="5"/>
      <c r="FH477" s="5"/>
      <c r="FI477" s="5"/>
      <c r="FJ477" s="5"/>
      <c r="FK477" s="5"/>
      <c r="FL477" s="5"/>
      <c r="FM477" s="5"/>
      <c r="FN477" s="5"/>
    </row>
    <row r="478" spans="21:170" x14ac:dyDescent="0.2">
      <c r="U478" s="5"/>
      <c r="V478" s="5"/>
      <c r="W478" s="5"/>
      <c r="AK478" s="5"/>
      <c r="AL478" s="5"/>
      <c r="AM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  <c r="BO478" s="5"/>
      <c r="BP478" s="5"/>
      <c r="BQ478" s="5"/>
      <c r="BR478" s="5"/>
      <c r="BS478" s="5"/>
      <c r="BT478" s="5"/>
      <c r="BU478" s="5"/>
      <c r="BV478" s="5"/>
      <c r="BW478" s="5"/>
      <c r="BX478" s="5"/>
      <c r="BY478" s="5"/>
      <c r="BZ478" s="5"/>
      <c r="CA478" s="5"/>
      <c r="CB478" s="5"/>
      <c r="CC478" s="5"/>
      <c r="CD478" s="5"/>
      <c r="CE478" s="5"/>
      <c r="CF478" s="5"/>
      <c r="CG478" s="5"/>
      <c r="CH478" s="5"/>
      <c r="CI478" s="5"/>
      <c r="CJ478" s="5"/>
      <c r="CK478" s="5"/>
      <c r="CL478" s="5"/>
      <c r="CM478" s="5"/>
      <c r="CN478" s="5"/>
      <c r="CO478" s="5"/>
      <c r="CP478" s="5"/>
      <c r="CQ478" s="5"/>
      <c r="CR478" s="5"/>
      <c r="CS478" s="5"/>
      <c r="CT478" s="5"/>
      <c r="CU478" s="5"/>
      <c r="CV478" s="5"/>
      <c r="CW478" s="5"/>
      <c r="CX478" s="5"/>
      <c r="CY478" s="5"/>
      <c r="CZ478" s="5"/>
      <c r="DA478" s="5"/>
      <c r="DB478" s="5"/>
      <c r="DC478" s="5"/>
      <c r="DD478" s="5"/>
      <c r="DE478" s="5"/>
      <c r="DF478" s="5"/>
      <c r="DG478" s="5"/>
      <c r="DH478" s="5"/>
      <c r="DI478" s="5"/>
      <c r="DJ478" s="5"/>
      <c r="DK478" s="5"/>
      <c r="DL478" s="5"/>
      <c r="DM478" s="5"/>
      <c r="DN478" s="5"/>
      <c r="DO478" s="5"/>
      <c r="DP478" s="5"/>
      <c r="DQ478" s="5"/>
      <c r="DR478" s="5"/>
      <c r="DS478" s="5"/>
      <c r="DT478" s="5"/>
      <c r="DU478" s="5"/>
      <c r="DV478" s="5"/>
      <c r="DW478" s="5"/>
      <c r="DX478" s="5"/>
      <c r="DY478" s="5"/>
      <c r="DZ478" s="5"/>
      <c r="EA478" s="5"/>
      <c r="EB478" s="5"/>
      <c r="EC478" s="5"/>
      <c r="ED478" s="5"/>
      <c r="EE478" s="5"/>
      <c r="EF478" s="5"/>
      <c r="EG478" s="5"/>
      <c r="EH478" s="5"/>
      <c r="EI478" s="5"/>
      <c r="EJ478" s="5"/>
      <c r="EK478" s="5"/>
      <c r="EL478" s="5"/>
      <c r="EM478" s="5"/>
      <c r="EN478" s="5"/>
      <c r="EO478" s="5"/>
      <c r="EP478" s="5"/>
      <c r="EQ478" s="5"/>
      <c r="ER478" s="5"/>
      <c r="ES478" s="5"/>
      <c r="ET478" s="5"/>
      <c r="EU478" s="5"/>
      <c r="EV478" s="5"/>
      <c r="EW478" s="5"/>
      <c r="EX478" s="5"/>
      <c r="EY478" s="5"/>
      <c r="EZ478" s="5"/>
      <c r="FA478" s="5"/>
      <c r="FB478" s="5"/>
      <c r="FC478" s="5"/>
      <c r="FD478" s="5"/>
      <c r="FE478" s="5"/>
      <c r="FF478" s="5"/>
      <c r="FG478" s="5"/>
      <c r="FH478" s="5"/>
      <c r="FI478" s="5"/>
      <c r="FJ478" s="5"/>
      <c r="FK478" s="5"/>
      <c r="FL478" s="5"/>
      <c r="FM478" s="5"/>
      <c r="FN478" s="5"/>
    </row>
    <row r="479" spans="21:170" x14ac:dyDescent="0.2">
      <c r="U479" s="5"/>
      <c r="V479" s="5"/>
      <c r="W479" s="5"/>
      <c r="AK479" s="5"/>
      <c r="AL479" s="5"/>
      <c r="AM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  <c r="BO479" s="5"/>
      <c r="BP479" s="5"/>
      <c r="BQ479" s="5"/>
      <c r="BR479" s="5"/>
      <c r="BS479" s="5"/>
      <c r="BT479" s="5"/>
      <c r="BU479" s="5"/>
      <c r="BV479" s="5"/>
      <c r="BW479" s="5"/>
      <c r="BX479" s="5"/>
      <c r="BY479" s="5"/>
      <c r="BZ479" s="5"/>
      <c r="CA479" s="5"/>
      <c r="CB479" s="5"/>
      <c r="CC479" s="5"/>
      <c r="CD479" s="5"/>
      <c r="CE479" s="5"/>
      <c r="CF479" s="5"/>
      <c r="CG479" s="5"/>
      <c r="CH479" s="5"/>
      <c r="CI479" s="5"/>
      <c r="CJ479" s="5"/>
      <c r="CK479" s="5"/>
      <c r="CL479" s="5"/>
      <c r="CM479" s="5"/>
      <c r="CN479" s="5"/>
      <c r="CO479" s="5"/>
      <c r="CP479" s="5"/>
      <c r="CQ479" s="5"/>
      <c r="CR479" s="5"/>
      <c r="CS479" s="5"/>
      <c r="CT479" s="5"/>
      <c r="CU479" s="5"/>
      <c r="CV479" s="5"/>
      <c r="CW479" s="5"/>
      <c r="CX479" s="5"/>
      <c r="CY479" s="5"/>
      <c r="CZ479" s="5"/>
      <c r="DA479" s="5"/>
      <c r="DB479" s="5"/>
      <c r="DC479" s="5"/>
      <c r="DD479" s="5"/>
      <c r="DE479" s="5"/>
      <c r="DF479" s="5"/>
      <c r="DG479" s="5"/>
      <c r="DH479" s="5"/>
      <c r="DI479" s="5"/>
      <c r="DJ479" s="5"/>
      <c r="DK479" s="5"/>
      <c r="DL479" s="5"/>
      <c r="DM479" s="5"/>
      <c r="DN479" s="5"/>
      <c r="DO479" s="5"/>
      <c r="DP479" s="5"/>
      <c r="DQ479" s="5"/>
      <c r="DR479" s="5"/>
      <c r="DS479" s="5"/>
      <c r="DT479" s="5"/>
      <c r="DU479" s="5"/>
      <c r="DV479" s="5"/>
      <c r="DW479" s="5"/>
      <c r="DX479" s="5"/>
      <c r="DY479" s="5"/>
      <c r="DZ479" s="5"/>
      <c r="EA479" s="5"/>
      <c r="EB479" s="5"/>
      <c r="EC479" s="5"/>
      <c r="ED479" s="5"/>
      <c r="EE479" s="5"/>
      <c r="EF479" s="5"/>
      <c r="EG479" s="5"/>
      <c r="EH479" s="5"/>
      <c r="EI479" s="5"/>
      <c r="EJ479" s="5"/>
      <c r="EK479" s="5"/>
      <c r="EL479" s="5"/>
      <c r="EM479" s="5"/>
      <c r="EN479" s="5"/>
      <c r="EO479" s="5"/>
      <c r="EP479" s="5"/>
      <c r="EQ479" s="5"/>
      <c r="ER479" s="5"/>
      <c r="ES479" s="5"/>
      <c r="ET479" s="5"/>
      <c r="EU479" s="5"/>
      <c r="EV479" s="5"/>
      <c r="EW479" s="5"/>
      <c r="EX479" s="5"/>
      <c r="EY479" s="5"/>
      <c r="EZ479" s="5"/>
      <c r="FA479" s="5"/>
      <c r="FB479" s="5"/>
      <c r="FC479" s="5"/>
      <c r="FD479" s="5"/>
      <c r="FE479" s="5"/>
      <c r="FF479" s="5"/>
      <c r="FG479" s="5"/>
      <c r="FH479" s="5"/>
      <c r="FI479" s="5"/>
      <c r="FJ479" s="5"/>
      <c r="FK479" s="5"/>
      <c r="FL479" s="5"/>
      <c r="FM479" s="5"/>
      <c r="FN479" s="5"/>
    </row>
    <row r="480" spans="21:170" x14ac:dyDescent="0.2">
      <c r="U480" s="5"/>
      <c r="V480" s="5"/>
      <c r="W480" s="5"/>
      <c r="AK480" s="5"/>
      <c r="AL480" s="5"/>
      <c r="AM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  <c r="BO480" s="5"/>
      <c r="BP480" s="5"/>
      <c r="BQ480" s="5"/>
      <c r="BR480" s="5"/>
      <c r="BS480" s="5"/>
      <c r="BT480" s="5"/>
      <c r="BU480" s="5"/>
      <c r="BV480" s="5"/>
      <c r="BW480" s="5"/>
      <c r="BX480" s="5"/>
      <c r="BY480" s="5"/>
      <c r="BZ480" s="5"/>
      <c r="CA480" s="5"/>
      <c r="CB480" s="5"/>
      <c r="CC480" s="5"/>
      <c r="CD480" s="5"/>
      <c r="CE480" s="5"/>
      <c r="CF480" s="5"/>
      <c r="CG480" s="5"/>
      <c r="CH480" s="5"/>
      <c r="CI480" s="5"/>
      <c r="CJ480" s="5"/>
      <c r="CK480" s="5"/>
      <c r="CL480" s="5"/>
      <c r="CM480" s="5"/>
      <c r="CN480" s="5"/>
      <c r="CO480" s="5"/>
      <c r="CP480" s="5"/>
      <c r="CQ480" s="5"/>
      <c r="CR480" s="5"/>
      <c r="CS480" s="5"/>
      <c r="CT480" s="5"/>
      <c r="CU480" s="5"/>
      <c r="CV480" s="5"/>
      <c r="CW480" s="5"/>
      <c r="CX480" s="5"/>
      <c r="CY480" s="5"/>
      <c r="CZ480" s="5"/>
      <c r="DA480" s="5"/>
      <c r="DB480" s="5"/>
      <c r="DC480" s="5"/>
      <c r="DD480" s="5"/>
      <c r="DE480" s="5"/>
      <c r="DF480" s="5"/>
      <c r="DG480" s="5"/>
      <c r="DH480" s="5"/>
      <c r="DI480" s="5"/>
      <c r="DJ480" s="5"/>
      <c r="DK480" s="5"/>
      <c r="DL480" s="5"/>
      <c r="DM480" s="5"/>
      <c r="DN480" s="5"/>
      <c r="DO480" s="5"/>
      <c r="DP480" s="5"/>
      <c r="DQ480" s="5"/>
      <c r="DR480" s="5"/>
      <c r="DS480" s="5"/>
      <c r="DT480" s="5"/>
      <c r="DU480" s="5"/>
      <c r="DV480" s="5"/>
      <c r="DW480" s="5"/>
      <c r="DX480" s="5"/>
      <c r="DY480" s="5"/>
      <c r="DZ480" s="5"/>
      <c r="EA480" s="5"/>
      <c r="EB480" s="5"/>
      <c r="EC480" s="5"/>
      <c r="ED480" s="5"/>
      <c r="EE480" s="5"/>
      <c r="EF480" s="5"/>
      <c r="EG480" s="5"/>
      <c r="EH480" s="5"/>
      <c r="EI480" s="5"/>
      <c r="EJ480" s="5"/>
      <c r="EK480" s="5"/>
      <c r="EL480" s="5"/>
      <c r="EM480" s="5"/>
      <c r="EN480" s="5"/>
      <c r="EO480" s="5"/>
      <c r="EP480" s="5"/>
      <c r="EQ480" s="5"/>
      <c r="ER480" s="5"/>
      <c r="ES480" s="5"/>
      <c r="ET480" s="5"/>
      <c r="EU480" s="5"/>
      <c r="EV480" s="5"/>
      <c r="EW480" s="5"/>
      <c r="EX480" s="5"/>
      <c r="EY480" s="5"/>
      <c r="EZ480" s="5"/>
      <c r="FA480" s="5"/>
      <c r="FB480" s="5"/>
      <c r="FC480" s="5"/>
      <c r="FD480" s="5"/>
      <c r="FE480" s="5"/>
      <c r="FF480" s="5"/>
      <c r="FG480" s="5"/>
      <c r="FH480" s="5"/>
      <c r="FI480" s="5"/>
      <c r="FJ480" s="5"/>
      <c r="FK480" s="5"/>
      <c r="FL480" s="5"/>
      <c r="FM480" s="5"/>
      <c r="FN480" s="5"/>
    </row>
    <row r="481" spans="21:170" x14ac:dyDescent="0.2">
      <c r="U481" s="5"/>
      <c r="V481" s="5"/>
      <c r="W481" s="5"/>
      <c r="AK481" s="5"/>
      <c r="AL481" s="5"/>
      <c r="AM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  <c r="BO481" s="5"/>
      <c r="BP481" s="5"/>
      <c r="BQ481" s="5"/>
      <c r="BR481" s="5"/>
      <c r="BS481" s="5"/>
      <c r="BT481" s="5"/>
      <c r="BU481" s="5"/>
      <c r="BV481" s="5"/>
      <c r="BW481" s="5"/>
      <c r="BX481" s="5"/>
      <c r="BY481" s="5"/>
      <c r="BZ481" s="5"/>
      <c r="CA481" s="5"/>
      <c r="CB481" s="5"/>
      <c r="CC481" s="5"/>
      <c r="CD481" s="5"/>
      <c r="CE481" s="5"/>
      <c r="CF481" s="5"/>
      <c r="CG481" s="5"/>
      <c r="CH481" s="5"/>
      <c r="CI481" s="5"/>
      <c r="CJ481" s="5"/>
      <c r="CK481" s="5"/>
      <c r="CL481" s="5"/>
      <c r="CM481" s="5"/>
      <c r="CN481" s="5"/>
      <c r="CO481" s="5"/>
      <c r="CP481" s="5"/>
      <c r="CQ481" s="5"/>
      <c r="CR481" s="5"/>
      <c r="CS481" s="5"/>
      <c r="CT481" s="5"/>
      <c r="CU481" s="5"/>
      <c r="CV481" s="5"/>
      <c r="CW481" s="5"/>
      <c r="CX481" s="5"/>
      <c r="CY481" s="5"/>
      <c r="CZ481" s="5"/>
      <c r="DA481" s="5"/>
      <c r="DB481" s="5"/>
      <c r="DC481" s="5"/>
      <c r="DD481" s="5"/>
      <c r="DE481" s="5"/>
      <c r="DF481" s="5"/>
      <c r="DG481" s="5"/>
      <c r="DH481" s="5"/>
      <c r="DI481" s="5"/>
      <c r="DJ481" s="5"/>
      <c r="DK481" s="5"/>
      <c r="DL481" s="5"/>
      <c r="DM481" s="5"/>
      <c r="DN481" s="5"/>
      <c r="DO481" s="5"/>
      <c r="DP481" s="5"/>
      <c r="DQ481" s="5"/>
      <c r="DR481" s="5"/>
      <c r="DS481" s="5"/>
      <c r="DT481" s="5"/>
      <c r="DU481" s="5"/>
      <c r="DV481" s="5"/>
      <c r="DW481" s="5"/>
      <c r="DX481" s="5"/>
      <c r="DY481" s="5"/>
      <c r="DZ481" s="5"/>
      <c r="EA481" s="5"/>
      <c r="EB481" s="5"/>
      <c r="EC481" s="5"/>
      <c r="ED481" s="5"/>
      <c r="EE481" s="5"/>
      <c r="EF481" s="5"/>
      <c r="EG481" s="5"/>
      <c r="EH481" s="5"/>
      <c r="EI481" s="5"/>
      <c r="EJ481" s="5"/>
      <c r="EK481" s="5"/>
      <c r="EL481" s="5"/>
      <c r="EM481" s="5"/>
      <c r="EN481" s="5"/>
      <c r="EO481" s="5"/>
      <c r="EP481" s="5"/>
      <c r="EQ481" s="5"/>
      <c r="ER481" s="5"/>
      <c r="ES481" s="5"/>
      <c r="ET481" s="5"/>
      <c r="EU481" s="5"/>
      <c r="EV481" s="5"/>
      <c r="EW481" s="5"/>
      <c r="EX481" s="5"/>
      <c r="EY481" s="5"/>
      <c r="EZ481" s="5"/>
      <c r="FA481" s="5"/>
      <c r="FB481" s="5"/>
      <c r="FC481" s="5"/>
      <c r="FD481" s="5"/>
      <c r="FE481" s="5"/>
      <c r="FF481" s="5"/>
      <c r="FG481" s="5"/>
      <c r="FH481" s="5"/>
      <c r="FI481" s="5"/>
      <c r="FJ481" s="5"/>
      <c r="FK481" s="5"/>
      <c r="FL481" s="5"/>
      <c r="FM481" s="5"/>
      <c r="FN481" s="5"/>
    </row>
    <row r="482" spans="21:170" x14ac:dyDescent="0.2">
      <c r="U482" s="5"/>
      <c r="V482" s="5"/>
      <c r="W482" s="5"/>
      <c r="AK482" s="5"/>
      <c r="AL482" s="5"/>
      <c r="AM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  <c r="BO482" s="5"/>
      <c r="BP482" s="5"/>
      <c r="BQ482" s="5"/>
      <c r="BR482" s="5"/>
      <c r="BS482" s="5"/>
      <c r="BT482" s="5"/>
      <c r="BU482" s="5"/>
      <c r="BV482" s="5"/>
      <c r="BW482" s="5"/>
      <c r="BX482" s="5"/>
      <c r="BY482" s="5"/>
      <c r="BZ482" s="5"/>
      <c r="CA482" s="5"/>
      <c r="CB482" s="5"/>
      <c r="CC482" s="5"/>
      <c r="CD482" s="5"/>
      <c r="CE482" s="5"/>
      <c r="CF482" s="5"/>
      <c r="CG482" s="5"/>
      <c r="CH482" s="5"/>
      <c r="CI482" s="5"/>
      <c r="CJ482" s="5"/>
      <c r="CK482" s="5"/>
      <c r="CL482" s="5"/>
      <c r="CM482" s="5"/>
      <c r="CN482" s="5"/>
      <c r="CO482" s="5"/>
      <c r="CP482" s="5"/>
      <c r="CQ482" s="5"/>
      <c r="CR482" s="5"/>
      <c r="CS482" s="5"/>
      <c r="CT482" s="5"/>
      <c r="CU482" s="5"/>
      <c r="CV482" s="5"/>
      <c r="CW482" s="5"/>
      <c r="CX482" s="5"/>
      <c r="CY482" s="5"/>
      <c r="CZ482" s="5"/>
      <c r="DA482" s="5"/>
      <c r="DB482" s="5"/>
      <c r="DC482" s="5"/>
      <c r="DD482" s="5"/>
      <c r="DE482" s="5"/>
      <c r="DF482" s="5"/>
      <c r="DG482" s="5"/>
      <c r="DH482" s="5"/>
      <c r="DI482" s="5"/>
      <c r="DJ482" s="5"/>
      <c r="DK482" s="5"/>
      <c r="DL482" s="5"/>
      <c r="DM482" s="5"/>
      <c r="DN482" s="5"/>
      <c r="DO482" s="5"/>
      <c r="DP482" s="5"/>
      <c r="DQ482" s="5"/>
      <c r="DR482" s="5"/>
      <c r="DS482" s="5"/>
      <c r="DT482" s="5"/>
      <c r="DU482" s="5"/>
      <c r="DV482" s="5"/>
      <c r="DW482" s="5"/>
      <c r="DX482" s="5"/>
      <c r="DY482" s="5"/>
      <c r="DZ482" s="5"/>
      <c r="EA482" s="5"/>
      <c r="EB482" s="5"/>
      <c r="EC482" s="5"/>
      <c r="ED482" s="5"/>
      <c r="EE482" s="5"/>
      <c r="EF482" s="5"/>
      <c r="EG482" s="5"/>
      <c r="EH482" s="5"/>
      <c r="EI482" s="5"/>
      <c r="EJ482" s="5"/>
      <c r="EK482" s="5"/>
      <c r="EL482" s="5"/>
      <c r="EM482" s="5"/>
      <c r="EN482" s="5"/>
      <c r="EO482" s="5"/>
      <c r="EP482" s="5"/>
      <c r="EQ482" s="5"/>
      <c r="ER482" s="5"/>
      <c r="ES482" s="5"/>
      <c r="ET482" s="5"/>
      <c r="EU482" s="5"/>
      <c r="EV482" s="5"/>
      <c r="EW482" s="5"/>
      <c r="EX482" s="5"/>
      <c r="EY482" s="5"/>
      <c r="EZ482" s="5"/>
      <c r="FA482" s="5"/>
      <c r="FB482" s="5"/>
      <c r="FC482" s="5"/>
      <c r="FD482" s="5"/>
      <c r="FE482" s="5"/>
      <c r="FF482" s="5"/>
      <c r="FG482" s="5"/>
      <c r="FH482" s="5"/>
      <c r="FI482" s="5"/>
      <c r="FJ482" s="5"/>
      <c r="FK482" s="5"/>
      <c r="FL482" s="5"/>
      <c r="FM482" s="5"/>
      <c r="FN482" s="5"/>
    </row>
    <row r="483" spans="21:170" x14ac:dyDescent="0.2">
      <c r="U483" s="5"/>
      <c r="V483" s="5"/>
      <c r="W483" s="5"/>
      <c r="AK483" s="5"/>
      <c r="AL483" s="5"/>
      <c r="AM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  <c r="BO483" s="5"/>
      <c r="BP483" s="5"/>
      <c r="BQ483" s="5"/>
      <c r="BR483" s="5"/>
      <c r="BS483" s="5"/>
      <c r="BT483" s="5"/>
      <c r="BU483" s="5"/>
      <c r="BV483" s="5"/>
      <c r="BW483" s="5"/>
      <c r="BX483" s="5"/>
      <c r="BY483" s="5"/>
      <c r="BZ483" s="5"/>
      <c r="CA483" s="5"/>
      <c r="CB483" s="5"/>
      <c r="CC483" s="5"/>
      <c r="CD483" s="5"/>
      <c r="CE483" s="5"/>
      <c r="CF483" s="5"/>
      <c r="CG483" s="5"/>
      <c r="CH483" s="5"/>
      <c r="CI483" s="5"/>
      <c r="CJ483" s="5"/>
      <c r="CK483" s="5"/>
      <c r="CL483" s="5"/>
      <c r="CM483" s="5"/>
      <c r="CN483" s="5"/>
      <c r="CO483" s="5"/>
      <c r="CP483" s="5"/>
      <c r="CQ483" s="5"/>
      <c r="CR483" s="5"/>
      <c r="CS483" s="5"/>
      <c r="CT483" s="5"/>
      <c r="CU483" s="5"/>
      <c r="CV483" s="5"/>
      <c r="CW483" s="5"/>
      <c r="CX483" s="5"/>
      <c r="CY483" s="5"/>
      <c r="CZ483" s="5"/>
      <c r="DA483" s="5"/>
      <c r="DB483" s="5"/>
      <c r="DC483" s="5"/>
      <c r="DD483" s="5"/>
      <c r="DE483" s="5"/>
      <c r="DF483" s="5"/>
      <c r="DG483" s="5"/>
      <c r="DH483" s="5"/>
      <c r="DI483" s="5"/>
      <c r="DJ483" s="5"/>
      <c r="DK483" s="5"/>
      <c r="DL483" s="5"/>
      <c r="DM483" s="5"/>
      <c r="DN483" s="5"/>
      <c r="DO483" s="5"/>
      <c r="DP483" s="5"/>
      <c r="DQ483" s="5"/>
      <c r="DR483" s="5"/>
      <c r="DS483" s="5"/>
      <c r="DT483" s="5"/>
      <c r="DU483" s="5"/>
      <c r="DV483" s="5"/>
      <c r="DW483" s="5"/>
      <c r="DX483" s="5"/>
      <c r="DY483" s="5"/>
      <c r="DZ483" s="5"/>
      <c r="EA483" s="5"/>
      <c r="EB483" s="5"/>
      <c r="EC483" s="5"/>
      <c r="ED483" s="5"/>
      <c r="EE483" s="5"/>
      <c r="EF483" s="5"/>
      <c r="EG483" s="5"/>
      <c r="EH483" s="5"/>
      <c r="EI483" s="5"/>
      <c r="EJ483" s="5"/>
      <c r="EK483" s="5"/>
      <c r="EL483" s="5"/>
      <c r="EM483" s="5"/>
      <c r="EN483" s="5"/>
      <c r="EO483" s="5"/>
      <c r="EP483" s="5"/>
      <c r="EQ483" s="5"/>
      <c r="ER483" s="5"/>
      <c r="ES483" s="5"/>
      <c r="ET483" s="5"/>
      <c r="EU483" s="5"/>
      <c r="EV483" s="5"/>
      <c r="EW483" s="5"/>
      <c r="EX483" s="5"/>
      <c r="EY483" s="5"/>
      <c r="EZ483" s="5"/>
      <c r="FA483" s="5"/>
      <c r="FB483" s="5"/>
      <c r="FC483" s="5"/>
      <c r="FD483" s="5"/>
      <c r="FE483" s="5"/>
      <c r="FF483" s="5"/>
      <c r="FG483" s="5"/>
      <c r="FH483" s="5"/>
      <c r="FI483" s="5"/>
      <c r="FJ483" s="5"/>
      <c r="FK483" s="5"/>
      <c r="FL483" s="5"/>
      <c r="FM483" s="5"/>
      <c r="FN483" s="5"/>
    </row>
    <row r="484" spans="21:170" x14ac:dyDescent="0.2">
      <c r="U484" s="5"/>
      <c r="V484" s="5"/>
      <c r="W484" s="5"/>
      <c r="AK484" s="5"/>
      <c r="AL484" s="5"/>
      <c r="AM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  <c r="BO484" s="5"/>
      <c r="BP484" s="5"/>
      <c r="BQ484" s="5"/>
      <c r="BR484" s="5"/>
      <c r="BS484" s="5"/>
      <c r="BT484" s="5"/>
      <c r="BU484" s="5"/>
      <c r="BV484" s="5"/>
      <c r="BW484" s="5"/>
      <c r="BX484" s="5"/>
      <c r="BY484" s="5"/>
      <c r="BZ484" s="5"/>
      <c r="CA484" s="5"/>
      <c r="CB484" s="5"/>
      <c r="CC484" s="5"/>
      <c r="CD484" s="5"/>
      <c r="CE484" s="5"/>
      <c r="CF484" s="5"/>
      <c r="CG484" s="5"/>
      <c r="CH484" s="5"/>
      <c r="CI484" s="5"/>
      <c r="CJ484" s="5"/>
      <c r="CK484" s="5"/>
      <c r="CL484" s="5"/>
      <c r="CM484" s="5"/>
      <c r="CN484" s="5"/>
      <c r="CO484" s="5"/>
      <c r="CP484" s="5"/>
      <c r="CQ484" s="5"/>
      <c r="CR484" s="5"/>
      <c r="CS484" s="5"/>
      <c r="CT484" s="5"/>
      <c r="CU484" s="5"/>
      <c r="CV484" s="5"/>
      <c r="CW484" s="5"/>
      <c r="CX484" s="5"/>
      <c r="CY484" s="5"/>
      <c r="CZ484" s="5"/>
      <c r="DA484" s="5"/>
      <c r="DB484" s="5"/>
      <c r="DC484" s="5"/>
      <c r="DD484" s="5"/>
      <c r="DE484" s="5"/>
      <c r="DF484" s="5"/>
      <c r="DG484" s="5"/>
      <c r="DH484" s="5"/>
      <c r="DI484" s="5"/>
      <c r="DJ484" s="5"/>
      <c r="DK484" s="5"/>
      <c r="DL484" s="5"/>
      <c r="DM484" s="5"/>
      <c r="DN484" s="5"/>
      <c r="DO484" s="5"/>
      <c r="DP484" s="5"/>
      <c r="DQ484" s="5"/>
      <c r="DR484" s="5"/>
      <c r="DS484" s="5"/>
      <c r="DT484" s="5"/>
      <c r="DU484" s="5"/>
      <c r="DV484" s="5"/>
      <c r="DW484" s="5"/>
      <c r="DX484" s="5"/>
      <c r="DY484" s="5"/>
      <c r="DZ484" s="5"/>
      <c r="EA484" s="5"/>
      <c r="EB484" s="5"/>
      <c r="EC484" s="5"/>
      <c r="ED484" s="5"/>
      <c r="EE484" s="5"/>
      <c r="EF484" s="5"/>
      <c r="EG484" s="5"/>
      <c r="EH484" s="5"/>
      <c r="EI484" s="5"/>
      <c r="EJ484" s="5"/>
      <c r="EK484" s="5"/>
      <c r="EL484" s="5"/>
      <c r="EM484" s="5"/>
      <c r="EN484" s="5"/>
      <c r="EO484" s="5"/>
      <c r="EP484" s="5"/>
      <c r="EQ484" s="5"/>
      <c r="ER484" s="5"/>
      <c r="ES484" s="5"/>
      <c r="ET484" s="5"/>
      <c r="EU484" s="5"/>
      <c r="EV484" s="5"/>
      <c r="EW484" s="5"/>
      <c r="EX484" s="5"/>
      <c r="EY484" s="5"/>
      <c r="EZ484" s="5"/>
      <c r="FA484" s="5"/>
      <c r="FB484" s="5"/>
      <c r="FC484" s="5"/>
      <c r="FD484" s="5"/>
      <c r="FE484" s="5"/>
      <c r="FF484" s="5"/>
      <c r="FG484" s="5"/>
      <c r="FH484" s="5"/>
      <c r="FI484" s="5"/>
      <c r="FJ484" s="5"/>
      <c r="FK484" s="5"/>
      <c r="FL484" s="5"/>
      <c r="FM484" s="5"/>
      <c r="FN484" s="5"/>
    </row>
    <row r="485" spans="21:170" x14ac:dyDescent="0.2">
      <c r="U485" s="5"/>
      <c r="V485" s="5"/>
      <c r="W485" s="5"/>
      <c r="AK485" s="5"/>
      <c r="AL485" s="5"/>
      <c r="AM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  <c r="BO485" s="5"/>
      <c r="BP485" s="5"/>
      <c r="BQ485" s="5"/>
      <c r="BR485" s="5"/>
      <c r="BS485" s="5"/>
      <c r="BT485" s="5"/>
      <c r="BU485" s="5"/>
      <c r="BV485" s="5"/>
      <c r="BW485" s="5"/>
      <c r="BX485" s="5"/>
      <c r="BY485" s="5"/>
      <c r="BZ485" s="5"/>
      <c r="CA485" s="5"/>
      <c r="CB485" s="5"/>
      <c r="CC485" s="5"/>
      <c r="CD485" s="5"/>
      <c r="CE485" s="5"/>
      <c r="CF485" s="5"/>
      <c r="CG485" s="5"/>
      <c r="CH485" s="5"/>
      <c r="CI485" s="5"/>
      <c r="CJ485" s="5"/>
      <c r="CK485" s="5"/>
      <c r="CL485" s="5"/>
      <c r="CM485" s="5"/>
      <c r="CN485" s="5"/>
      <c r="CO485" s="5"/>
      <c r="CP485" s="5"/>
      <c r="CQ485" s="5"/>
      <c r="CR485" s="5"/>
      <c r="CS485" s="5"/>
      <c r="CT485" s="5"/>
      <c r="CU485" s="5"/>
      <c r="CV485" s="5"/>
      <c r="CW485" s="5"/>
      <c r="CX485" s="5"/>
      <c r="CY485" s="5"/>
      <c r="CZ485" s="5"/>
      <c r="DA485" s="5"/>
      <c r="DB485" s="5"/>
      <c r="DC485" s="5"/>
      <c r="DD485" s="5"/>
      <c r="DE485" s="5"/>
      <c r="DF485" s="5"/>
      <c r="DG485" s="5"/>
      <c r="DH485" s="5"/>
      <c r="DI485" s="5"/>
      <c r="DJ485" s="5"/>
      <c r="DK485" s="5"/>
      <c r="DL485" s="5"/>
      <c r="DM485" s="5"/>
      <c r="DN485" s="5"/>
      <c r="DO485" s="5"/>
      <c r="DP485" s="5"/>
      <c r="DQ485" s="5"/>
      <c r="DR485" s="5"/>
      <c r="DS485" s="5"/>
      <c r="DT485" s="5"/>
      <c r="DU485" s="5"/>
      <c r="DV485" s="5"/>
      <c r="DW485" s="5"/>
      <c r="DX485" s="5"/>
      <c r="DY485" s="5"/>
      <c r="DZ485" s="5"/>
      <c r="EA485" s="5"/>
      <c r="EB485" s="5"/>
      <c r="EC485" s="5"/>
      <c r="ED485" s="5"/>
      <c r="EE485" s="5"/>
      <c r="EF485" s="5"/>
      <c r="EG485" s="5"/>
      <c r="EH485" s="5"/>
      <c r="EI485" s="5"/>
      <c r="EJ485" s="5"/>
      <c r="EK485" s="5"/>
      <c r="EL485" s="5"/>
      <c r="EM485" s="5"/>
      <c r="EN485" s="5"/>
      <c r="EO485" s="5"/>
      <c r="EP485" s="5"/>
      <c r="EQ485" s="5"/>
      <c r="ER485" s="5"/>
      <c r="ES485" s="5"/>
      <c r="ET485" s="5"/>
      <c r="EU485" s="5"/>
      <c r="EV485" s="5"/>
      <c r="EW485" s="5"/>
      <c r="EX485" s="5"/>
      <c r="EY485" s="5"/>
      <c r="EZ485" s="5"/>
      <c r="FA485" s="5"/>
      <c r="FB485" s="5"/>
      <c r="FC485" s="5"/>
      <c r="FD485" s="5"/>
      <c r="FE485" s="5"/>
      <c r="FF485" s="5"/>
      <c r="FG485" s="5"/>
      <c r="FH485" s="5"/>
      <c r="FI485" s="5"/>
      <c r="FJ485" s="5"/>
      <c r="FK485" s="5"/>
      <c r="FL485" s="5"/>
      <c r="FM485" s="5"/>
      <c r="FN485" s="5"/>
    </row>
    <row r="486" spans="21:170" x14ac:dyDescent="0.2">
      <c r="U486" s="5"/>
      <c r="V486" s="5"/>
      <c r="W486" s="5"/>
      <c r="AK486" s="5"/>
      <c r="AL486" s="5"/>
      <c r="AM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  <c r="BO486" s="5"/>
      <c r="BP486" s="5"/>
      <c r="BQ486" s="5"/>
      <c r="BR486" s="5"/>
      <c r="BS486" s="5"/>
      <c r="BT486" s="5"/>
      <c r="BU486" s="5"/>
      <c r="BV486" s="5"/>
      <c r="BW486" s="5"/>
      <c r="BX486" s="5"/>
      <c r="BY486" s="5"/>
      <c r="BZ486" s="5"/>
      <c r="CA486" s="5"/>
      <c r="CB486" s="5"/>
      <c r="CC486" s="5"/>
      <c r="CD486" s="5"/>
      <c r="CE486" s="5"/>
      <c r="CF486" s="5"/>
      <c r="CG486" s="5"/>
      <c r="CH486" s="5"/>
      <c r="CI486" s="5"/>
      <c r="CJ486" s="5"/>
      <c r="CK486" s="5"/>
      <c r="CL486" s="5"/>
      <c r="CM486" s="5"/>
      <c r="CN486" s="5"/>
      <c r="CO486" s="5"/>
      <c r="CP486" s="5"/>
      <c r="CQ486" s="5"/>
      <c r="CR486" s="5"/>
      <c r="CS486" s="5"/>
      <c r="CT486" s="5"/>
      <c r="CU486" s="5"/>
      <c r="CV486" s="5"/>
      <c r="CW486" s="5"/>
      <c r="CX486" s="5"/>
      <c r="CY486" s="5"/>
      <c r="CZ486" s="5"/>
      <c r="DA486" s="5"/>
      <c r="DB486" s="5"/>
      <c r="DC486" s="5"/>
      <c r="DD486" s="5"/>
      <c r="DE486" s="5"/>
      <c r="DF486" s="5"/>
      <c r="DG486" s="5"/>
      <c r="DH486" s="5"/>
      <c r="DI486" s="5"/>
      <c r="DJ486" s="5"/>
      <c r="DK486" s="5"/>
      <c r="DL486" s="5"/>
      <c r="DM486" s="5"/>
      <c r="DN486" s="5"/>
      <c r="DO486" s="5"/>
      <c r="DP486" s="5"/>
      <c r="DQ486" s="5"/>
      <c r="DR486" s="5"/>
      <c r="DS486" s="5"/>
      <c r="DT486" s="5"/>
      <c r="DU486" s="5"/>
      <c r="DV486" s="5"/>
      <c r="DW486" s="5"/>
      <c r="DX486" s="5"/>
      <c r="DY486" s="5"/>
      <c r="DZ486" s="5"/>
      <c r="EA486" s="5"/>
      <c r="EB486" s="5"/>
      <c r="EC486" s="5"/>
      <c r="ED486" s="5"/>
      <c r="EE486" s="5"/>
      <c r="EF486" s="5"/>
      <c r="EG486" s="5"/>
      <c r="EH486" s="5"/>
      <c r="EI486" s="5"/>
      <c r="EJ486" s="5"/>
      <c r="EK486" s="5"/>
      <c r="EL486" s="5"/>
      <c r="EM486" s="5"/>
      <c r="EN486" s="5"/>
      <c r="EO486" s="5"/>
      <c r="EP486" s="5"/>
      <c r="EQ486" s="5"/>
      <c r="ER486" s="5"/>
      <c r="ES486" s="5"/>
      <c r="ET486" s="5"/>
      <c r="EU486" s="5"/>
      <c r="EV486" s="5"/>
      <c r="EW486" s="5"/>
      <c r="EX486" s="5"/>
      <c r="EY486" s="5"/>
      <c r="EZ486" s="5"/>
      <c r="FA486" s="5"/>
      <c r="FB486" s="5"/>
      <c r="FC486" s="5"/>
      <c r="FD486" s="5"/>
      <c r="FE486" s="5"/>
      <c r="FF486" s="5"/>
      <c r="FG486" s="5"/>
      <c r="FH486" s="5"/>
      <c r="FI486" s="5"/>
      <c r="FJ486" s="5"/>
      <c r="FK486" s="5"/>
      <c r="FL486" s="5"/>
      <c r="FM486" s="5"/>
      <c r="FN486" s="5"/>
    </row>
    <row r="487" spans="21:170" x14ac:dyDescent="0.2">
      <c r="U487" s="5"/>
      <c r="V487" s="5"/>
      <c r="W487" s="5"/>
      <c r="AK487" s="5"/>
      <c r="AL487" s="5"/>
      <c r="AM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  <c r="BO487" s="5"/>
      <c r="BP487" s="5"/>
      <c r="BQ487" s="5"/>
      <c r="BR487" s="5"/>
      <c r="BS487" s="5"/>
      <c r="BT487" s="5"/>
      <c r="BU487" s="5"/>
      <c r="BV487" s="5"/>
      <c r="BW487" s="5"/>
      <c r="BX487" s="5"/>
      <c r="BY487" s="5"/>
      <c r="BZ487" s="5"/>
      <c r="CA487" s="5"/>
      <c r="CB487" s="5"/>
      <c r="CC487" s="5"/>
      <c r="CD487" s="5"/>
      <c r="CE487" s="5"/>
      <c r="CF487" s="5"/>
      <c r="CG487" s="5"/>
      <c r="CH487" s="5"/>
      <c r="CI487" s="5"/>
      <c r="CJ487" s="5"/>
      <c r="CK487" s="5"/>
      <c r="CL487" s="5"/>
      <c r="CM487" s="5"/>
      <c r="CN487" s="5"/>
      <c r="CO487" s="5"/>
      <c r="CP487" s="5"/>
      <c r="CQ487" s="5"/>
      <c r="CR487" s="5"/>
      <c r="CS487" s="5"/>
      <c r="CT487" s="5"/>
      <c r="CU487" s="5"/>
      <c r="CV487" s="5"/>
      <c r="CW487" s="5"/>
      <c r="CX487" s="5"/>
      <c r="CY487" s="5"/>
      <c r="CZ487" s="5"/>
      <c r="DA487" s="5"/>
      <c r="DB487" s="5"/>
      <c r="DC487" s="5"/>
      <c r="DD487" s="5"/>
      <c r="DE487" s="5"/>
      <c r="DF487" s="5"/>
      <c r="DG487" s="5"/>
      <c r="DH487" s="5"/>
      <c r="DI487" s="5"/>
      <c r="DJ487" s="5"/>
      <c r="DK487" s="5"/>
      <c r="DL487" s="5"/>
      <c r="DM487" s="5"/>
      <c r="DN487" s="5"/>
      <c r="DO487" s="5"/>
      <c r="DP487" s="5"/>
      <c r="DQ487" s="5"/>
      <c r="DR487" s="5"/>
      <c r="DS487" s="5"/>
      <c r="DT487" s="5"/>
      <c r="DU487" s="5"/>
      <c r="DV487" s="5"/>
      <c r="DW487" s="5"/>
      <c r="DX487" s="5"/>
      <c r="DY487" s="5"/>
      <c r="DZ487" s="5"/>
      <c r="EA487" s="5"/>
      <c r="EB487" s="5"/>
      <c r="EC487" s="5"/>
      <c r="ED487" s="5"/>
      <c r="EE487" s="5"/>
      <c r="EF487" s="5"/>
      <c r="EG487" s="5"/>
      <c r="EH487" s="5"/>
      <c r="EI487" s="5"/>
      <c r="EJ487" s="5"/>
      <c r="EK487" s="5"/>
      <c r="EL487" s="5"/>
      <c r="EM487" s="5"/>
      <c r="EN487" s="5"/>
      <c r="EO487" s="5"/>
      <c r="EP487" s="5"/>
      <c r="EQ487" s="5"/>
      <c r="ER487" s="5"/>
      <c r="ES487" s="5"/>
      <c r="ET487" s="5"/>
      <c r="EU487" s="5"/>
      <c r="EV487" s="5"/>
      <c r="EW487" s="5"/>
      <c r="EX487" s="5"/>
      <c r="EY487" s="5"/>
      <c r="EZ487" s="5"/>
      <c r="FA487" s="5"/>
      <c r="FB487" s="5"/>
      <c r="FC487" s="5"/>
      <c r="FD487" s="5"/>
      <c r="FE487" s="5"/>
      <c r="FF487" s="5"/>
      <c r="FG487" s="5"/>
      <c r="FH487" s="5"/>
      <c r="FI487" s="5"/>
      <c r="FJ487" s="5"/>
      <c r="FK487" s="5"/>
      <c r="FL487" s="5"/>
      <c r="FM487" s="5"/>
      <c r="FN487" s="5"/>
    </row>
    <row r="488" spans="21:170" x14ac:dyDescent="0.2">
      <c r="U488" s="5"/>
      <c r="V488" s="5"/>
      <c r="W488" s="5"/>
      <c r="AK488" s="5"/>
      <c r="AL488" s="5"/>
      <c r="AM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  <c r="BO488" s="5"/>
      <c r="BP488" s="5"/>
      <c r="BQ488" s="5"/>
      <c r="BR488" s="5"/>
      <c r="BS488" s="5"/>
      <c r="BT488" s="5"/>
      <c r="BU488" s="5"/>
      <c r="BV488" s="5"/>
      <c r="BW488" s="5"/>
      <c r="BX488" s="5"/>
      <c r="BY488" s="5"/>
      <c r="BZ488" s="5"/>
      <c r="CA488" s="5"/>
      <c r="CB488" s="5"/>
      <c r="CC488" s="5"/>
      <c r="CD488" s="5"/>
      <c r="CE488" s="5"/>
      <c r="CF488" s="5"/>
      <c r="CG488" s="5"/>
      <c r="CH488" s="5"/>
      <c r="CI488" s="5"/>
      <c r="CJ488" s="5"/>
      <c r="CK488" s="5"/>
      <c r="CL488" s="5"/>
      <c r="CM488" s="5"/>
      <c r="CN488" s="5"/>
      <c r="CO488" s="5"/>
      <c r="CP488" s="5"/>
      <c r="CQ488" s="5"/>
      <c r="CR488" s="5"/>
      <c r="CS488" s="5"/>
      <c r="CT488" s="5"/>
      <c r="CU488" s="5"/>
      <c r="CV488" s="5"/>
      <c r="CW488" s="5"/>
      <c r="CX488" s="5"/>
      <c r="CY488" s="5"/>
      <c r="CZ488" s="5"/>
      <c r="DA488" s="5"/>
      <c r="DB488" s="5"/>
      <c r="DC488" s="5"/>
      <c r="DD488" s="5"/>
      <c r="DE488" s="5"/>
      <c r="DF488" s="5"/>
      <c r="DG488" s="5"/>
      <c r="DH488" s="5"/>
      <c r="DI488" s="5"/>
      <c r="DJ488" s="5"/>
      <c r="DK488" s="5"/>
      <c r="DL488" s="5"/>
      <c r="DM488" s="5"/>
      <c r="DN488" s="5"/>
      <c r="DO488" s="5"/>
      <c r="DP488" s="5"/>
      <c r="DQ488" s="5"/>
      <c r="DR488" s="5"/>
      <c r="DS488" s="5"/>
      <c r="DT488" s="5"/>
      <c r="DU488" s="5"/>
      <c r="DV488" s="5"/>
      <c r="DW488" s="5"/>
      <c r="DX488" s="5"/>
      <c r="DY488" s="5"/>
      <c r="DZ488" s="5"/>
      <c r="EA488" s="5"/>
      <c r="EB488" s="5"/>
      <c r="EC488" s="5"/>
      <c r="ED488" s="5"/>
      <c r="EE488" s="5"/>
      <c r="EF488" s="5"/>
      <c r="EG488" s="5"/>
      <c r="EH488" s="5"/>
      <c r="EI488" s="5"/>
      <c r="EJ488" s="5"/>
      <c r="EK488" s="5"/>
      <c r="EL488" s="5"/>
      <c r="EM488" s="5"/>
      <c r="EN488" s="5"/>
      <c r="EO488" s="5"/>
      <c r="EP488" s="5"/>
      <c r="EQ488" s="5"/>
      <c r="ER488" s="5"/>
      <c r="ES488" s="5"/>
      <c r="ET488" s="5"/>
      <c r="EU488" s="5"/>
      <c r="EV488" s="5"/>
      <c r="EW488" s="5"/>
      <c r="EX488" s="5"/>
      <c r="EY488" s="5"/>
      <c r="EZ488" s="5"/>
      <c r="FA488" s="5"/>
      <c r="FB488" s="5"/>
      <c r="FC488" s="5"/>
      <c r="FD488" s="5"/>
      <c r="FE488" s="5"/>
      <c r="FF488" s="5"/>
      <c r="FG488" s="5"/>
      <c r="FH488" s="5"/>
      <c r="FI488" s="5"/>
      <c r="FJ488" s="5"/>
      <c r="FK488" s="5"/>
      <c r="FL488" s="5"/>
      <c r="FM488" s="5"/>
      <c r="FN488" s="5"/>
    </row>
    <row r="489" spans="21:170" x14ac:dyDescent="0.2">
      <c r="U489" s="5"/>
      <c r="V489" s="5"/>
      <c r="W489" s="5"/>
      <c r="AK489" s="5"/>
      <c r="AL489" s="5"/>
      <c r="AM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  <c r="BO489" s="5"/>
      <c r="BP489" s="5"/>
      <c r="BQ489" s="5"/>
      <c r="BR489" s="5"/>
      <c r="BS489" s="5"/>
      <c r="BT489" s="5"/>
      <c r="BU489" s="5"/>
      <c r="BV489" s="5"/>
      <c r="BW489" s="5"/>
      <c r="BX489" s="5"/>
      <c r="BY489" s="5"/>
      <c r="BZ489" s="5"/>
      <c r="CA489" s="5"/>
      <c r="CB489" s="5"/>
      <c r="CC489" s="5"/>
      <c r="CD489" s="5"/>
      <c r="CE489" s="5"/>
      <c r="CF489" s="5"/>
      <c r="CG489" s="5"/>
      <c r="CH489" s="5"/>
      <c r="CI489" s="5"/>
      <c r="CJ489" s="5"/>
      <c r="CK489" s="5"/>
      <c r="CL489" s="5"/>
      <c r="CM489" s="5"/>
      <c r="CN489" s="5"/>
      <c r="CO489" s="5"/>
      <c r="CP489" s="5"/>
      <c r="CQ489" s="5"/>
      <c r="CR489" s="5"/>
      <c r="CS489" s="5"/>
      <c r="CT489" s="5"/>
      <c r="CU489" s="5"/>
      <c r="CV489" s="5"/>
      <c r="CW489" s="5"/>
      <c r="CX489" s="5"/>
      <c r="CY489" s="5"/>
      <c r="CZ489" s="5"/>
      <c r="DA489" s="5"/>
      <c r="DB489" s="5"/>
      <c r="DC489" s="5"/>
      <c r="DD489" s="5"/>
      <c r="DE489" s="5"/>
      <c r="DF489" s="5"/>
      <c r="DG489" s="5"/>
      <c r="DH489" s="5"/>
      <c r="DI489" s="5"/>
      <c r="DJ489" s="5"/>
      <c r="DK489" s="5"/>
      <c r="DL489" s="5"/>
      <c r="DM489" s="5"/>
      <c r="DN489" s="5"/>
      <c r="DO489" s="5"/>
      <c r="DP489" s="5"/>
      <c r="DQ489" s="5"/>
      <c r="DR489" s="5"/>
      <c r="DS489" s="5"/>
      <c r="DT489" s="5"/>
      <c r="DU489" s="5"/>
      <c r="DV489" s="5"/>
      <c r="DW489" s="5"/>
      <c r="DX489" s="5"/>
      <c r="DY489" s="5"/>
      <c r="DZ489" s="5"/>
      <c r="EA489" s="5"/>
      <c r="EB489" s="5"/>
      <c r="EC489" s="5"/>
      <c r="ED489" s="5"/>
      <c r="EE489" s="5"/>
      <c r="EF489" s="5"/>
      <c r="EG489" s="5"/>
      <c r="EH489" s="5"/>
      <c r="EI489" s="5"/>
      <c r="EJ489" s="5"/>
      <c r="EK489" s="5"/>
      <c r="EL489" s="5"/>
      <c r="EM489" s="5"/>
      <c r="EN489" s="5"/>
      <c r="EO489" s="5"/>
      <c r="EP489" s="5"/>
      <c r="EQ489" s="5"/>
      <c r="ER489" s="5"/>
      <c r="ES489" s="5"/>
      <c r="ET489" s="5"/>
      <c r="EU489" s="5"/>
      <c r="EV489" s="5"/>
      <c r="EW489" s="5"/>
      <c r="EX489" s="5"/>
      <c r="EY489" s="5"/>
      <c r="EZ489" s="5"/>
      <c r="FA489" s="5"/>
      <c r="FB489" s="5"/>
      <c r="FC489" s="5"/>
      <c r="FD489" s="5"/>
      <c r="FE489" s="5"/>
      <c r="FF489" s="5"/>
      <c r="FG489" s="5"/>
      <c r="FH489" s="5"/>
      <c r="FI489" s="5"/>
      <c r="FJ489" s="5"/>
      <c r="FK489" s="5"/>
      <c r="FL489" s="5"/>
      <c r="FM489" s="5"/>
      <c r="FN489" s="5"/>
    </row>
    <row r="490" spans="21:170" x14ac:dyDescent="0.2">
      <c r="U490" s="5"/>
      <c r="V490" s="5"/>
      <c r="W490" s="5"/>
      <c r="AK490" s="5"/>
      <c r="AL490" s="5"/>
      <c r="AM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  <c r="BO490" s="5"/>
      <c r="BP490" s="5"/>
      <c r="BQ490" s="5"/>
      <c r="BR490" s="5"/>
      <c r="BS490" s="5"/>
      <c r="BT490" s="5"/>
      <c r="BU490" s="5"/>
      <c r="BV490" s="5"/>
      <c r="BW490" s="5"/>
      <c r="BX490" s="5"/>
      <c r="BY490" s="5"/>
      <c r="BZ490" s="5"/>
      <c r="CA490" s="5"/>
      <c r="CB490" s="5"/>
      <c r="CC490" s="5"/>
      <c r="CD490" s="5"/>
      <c r="CE490" s="5"/>
      <c r="CF490" s="5"/>
      <c r="CG490" s="5"/>
      <c r="CH490" s="5"/>
      <c r="CI490" s="5"/>
      <c r="CJ490" s="5"/>
      <c r="CK490" s="5"/>
      <c r="CL490" s="5"/>
      <c r="CM490" s="5"/>
      <c r="CN490" s="5"/>
      <c r="CO490" s="5"/>
      <c r="CP490" s="5"/>
      <c r="CQ490" s="5"/>
      <c r="CR490" s="5"/>
      <c r="CS490" s="5"/>
      <c r="CT490" s="5"/>
      <c r="CU490" s="5"/>
      <c r="CV490" s="5"/>
      <c r="CW490" s="5"/>
      <c r="CX490" s="5"/>
      <c r="CY490" s="5"/>
      <c r="CZ490" s="5"/>
      <c r="DA490" s="5"/>
      <c r="DB490" s="5"/>
      <c r="DC490" s="5"/>
      <c r="DD490" s="5"/>
      <c r="DE490" s="5"/>
      <c r="DF490" s="5"/>
      <c r="DG490" s="5"/>
      <c r="DH490" s="5"/>
      <c r="DI490" s="5"/>
      <c r="DJ490" s="5"/>
      <c r="DK490" s="5"/>
      <c r="DL490" s="5"/>
      <c r="DM490" s="5"/>
      <c r="DN490" s="5"/>
      <c r="DO490" s="5"/>
      <c r="DP490" s="5"/>
      <c r="DQ490" s="5"/>
      <c r="DR490" s="5"/>
      <c r="DS490" s="5"/>
      <c r="DT490" s="5"/>
      <c r="DU490" s="5"/>
      <c r="DV490" s="5"/>
      <c r="DW490" s="5"/>
      <c r="DX490" s="5"/>
      <c r="DY490" s="5"/>
      <c r="DZ490" s="5"/>
      <c r="EA490" s="5"/>
      <c r="EB490" s="5"/>
      <c r="EC490" s="5"/>
      <c r="ED490" s="5"/>
      <c r="EE490" s="5"/>
      <c r="EF490" s="5"/>
      <c r="EG490" s="5"/>
      <c r="EH490" s="5"/>
      <c r="EI490" s="5"/>
      <c r="EJ490" s="5"/>
      <c r="EK490" s="5"/>
      <c r="EL490" s="5"/>
      <c r="EM490" s="5"/>
      <c r="EN490" s="5"/>
      <c r="EO490" s="5"/>
      <c r="EP490" s="5"/>
      <c r="EQ490" s="5"/>
      <c r="ER490" s="5"/>
      <c r="ES490" s="5"/>
      <c r="ET490" s="5"/>
      <c r="EU490" s="5"/>
      <c r="EV490" s="5"/>
      <c r="EW490" s="5"/>
      <c r="EX490" s="5"/>
      <c r="EY490" s="5"/>
      <c r="EZ490" s="5"/>
      <c r="FA490" s="5"/>
      <c r="FB490" s="5"/>
      <c r="FC490" s="5"/>
      <c r="FD490" s="5"/>
      <c r="FE490" s="5"/>
      <c r="FF490" s="5"/>
      <c r="FG490" s="5"/>
      <c r="FH490" s="5"/>
      <c r="FI490" s="5"/>
      <c r="FJ490" s="5"/>
      <c r="FK490" s="5"/>
      <c r="FL490" s="5"/>
      <c r="FM490" s="5"/>
      <c r="FN490" s="5"/>
    </row>
    <row r="491" spans="21:170" x14ac:dyDescent="0.2">
      <c r="U491" s="5"/>
      <c r="V491" s="5"/>
      <c r="W491" s="5"/>
      <c r="AK491" s="5"/>
      <c r="AL491" s="5"/>
      <c r="AM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  <c r="BO491" s="5"/>
      <c r="BP491" s="5"/>
      <c r="BQ491" s="5"/>
      <c r="BR491" s="5"/>
      <c r="BS491" s="5"/>
      <c r="BT491" s="5"/>
      <c r="BU491" s="5"/>
      <c r="BV491" s="5"/>
      <c r="BW491" s="5"/>
      <c r="BX491" s="5"/>
      <c r="BY491" s="5"/>
      <c r="BZ491" s="5"/>
      <c r="CA491" s="5"/>
      <c r="CB491" s="5"/>
      <c r="CC491" s="5"/>
      <c r="CD491" s="5"/>
      <c r="CE491" s="5"/>
      <c r="CF491" s="5"/>
      <c r="CG491" s="5"/>
      <c r="CH491" s="5"/>
      <c r="CI491" s="5"/>
      <c r="CJ491" s="5"/>
      <c r="CK491" s="5"/>
      <c r="CL491" s="5"/>
      <c r="CM491" s="5"/>
      <c r="CN491" s="5"/>
      <c r="CO491" s="5"/>
      <c r="CP491" s="5"/>
      <c r="CQ491" s="5"/>
      <c r="CR491" s="5"/>
      <c r="CS491" s="5"/>
      <c r="CT491" s="5"/>
      <c r="CU491" s="5"/>
      <c r="CV491" s="5"/>
      <c r="CW491" s="5"/>
      <c r="CX491" s="5"/>
      <c r="CY491" s="5"/>
      <c r="CZ491" s="5"/>
      <c r="DA491" s="5"/>
      <c r="DB491" s="5"/>
      <c r="DC491" s="5"/>
      <c r="DD491" s="5"/>
      <c r="DE491" s="5"/>
      <c r="DF491" s="5"/>
      <c r="DG491" s="5"/>
      <c r="DH491" s="5"/>
      <c r="DI491" s="5"/>
      <c r="DJ491" s="5"/>
      <c r="DK491" s="5"/>
      <c r="DL491" s="5"/>
      <c r="DM491" s="5"/>
      <c r="DN491" s="5"/>
      <c r="DO491" s="5"/>
      <c r="DP491" s="5"/>
      <c r="DQ491" s="5"/>
      <c r="DR491" s="5"/>
      <c r="DS491" s="5"/>
      <c r="DT491" s="5"/>
      <c r="DU491" s="5"/>
      <c r="DV491" s="5"/>
      <c r="DW491" s="5"/>
      <c r="DX491" s="5"/>
      <c r="DY491" s="5"/>
      <c r="DZ491" s="5"/>
      <c r="EA491" s="5"/>
      <c r="EB491" s="5"/>
      <c r="EC491" s="5"/>
      <c r="ED491" s="5"/>
      <c r="EE491" s="5"/>
      <c r="EF491" s="5"/>
      <c r="EG491" s="5"/>
      <c r="EH491" s="5"/>
      <c r="EI491" s="5"/>
      <c r="EJ491" s="5"/>
      <c r="EK491" s="5"/>
      <c r="EL491" s="5"/>
      <c r="EM491" s="5"/>
      <c r="EN491" s="5"/>
      <c r="EO491" s="5"/>
      <c r="EP491" s="5"/>
      <c r="EQ491" s="5"/>
      <c r="ER491" s="5"/>
      <c r="ES491" s="5"/>
      <c r="ET491" s="5"/>
      <c r="EU491" s="5"/>
      <c r="EV491" s="5"/>
      <c r="EW491" s="5"/>
      <c r="EX491" s="5"/>
      <c r="EY491" s="5"/>
      <c r="EZ491" s="5"/>
      <c r="FA491" s="5"/>
      <c r="FB491" s="5"/>
      <c r="FC491" s="5"/>
      <c r="FD491" s="5"/>
      <c r="FE491" s="5"/>
      <c r="FF491" s="5"/>
      <c r="FG491" s="5"/>
      <c r="FH491" s="5"/>
      <c r="FI491" s="5"/>
      <c r="FJ491" s="5"/>
      <c r="FK491" s="5"/>
      <c r="FL491" s="5"/>
      <c r="FM491" s="5"/>
      <c r="FN491" s="5"/>
    </row>
    <row r="492" spans="21:170" x14ac:dyDescent="0.2">
      <c r="U492" s="5"/>
      <c r="V492" s="5"/>
      <c r="W492" s="5"/>
      <c r="AK492" s="5"/>
      <c r="AL492" s="5"/>
      <c r="AM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  <c r="BO492" s="5"/>
      <c r="BP492" s="5"/>
      <c r="BQ492" s="5"/>
      <c r="BR492" s="5"/>
      <c r="BS492" s="5"/>
      <c r="BT492" s="5"/>
      <c r="BU492" s="5"/>
      <c r="BV492" s="5"/>
      <c r="BW492" s="5"/>
      <c r="BX492" s="5"/>
      <c r="BY492" s="5"/>
      <c r="BZ492" s="5"/>
      <c r="CA492" s="5"/>
      <c r="CB492" s="5"/>
      <c r="CC492" s="5"/>
      <c r="CD492" s="5"/>
      <c r="CE492" s="5"/>
      <c r="CF492" s="5"/>
      <c r="CG492" s="5"/>
      <c r="CH492" s="5"/>
      <c r="CI492" s="5"/>
      <c r="CJ492" s="5"/>
      <c r="CK492" s="5"/>
      <c r="CL492" s="5"/>
      <c r="CM492" s="5"/>
      <c r="CN492" s="5"/>
      <c r="CO492" s="5"/>
      <c r="CP492" s="5"/>
      <c r="CQ492" s="5"/>
      <c r="CR492" s="5"/>
      <c r="CS492" s="5"/>
      <c r="CT492" s="5"/>
      <c r="CU492" s="5"/>
      <c r="CV492" s="5"/>
      <c r="CW492" s="5"/>
      <c r="CX492" s="5"/>
      <c r="CY492" s="5"/>
      <c r="CZ492" s="5"/>
      <c r="DA492" s="5"/>
      <c r="DB492" s="5"/>
      <c r="DC492" s="5"/>
      <c r="DD492" s="5"/>
      <c r="DE492" s="5"/>
      <c r="DF492" s="5"/>
      <c r="DG492" s="5"/>
      <c r="DH492" s="5"/>
      <c r="DI492" s="5"/>
      <c r="DJ492" s="5"/>
      <c r="DK492" s="5"/>
      <c r="DL492" s="5"/>
      <c r="DM492" s="5"/>
      <c r="DN492" s="5"/>
      <c r="DO492" s="5"/>
      <c r="DP492" s="5"/>
      <c r="DQ492" s="5"/>
      <c r="DR492" s="5"/>
      <c r="DS492" s="5"/>
      <c r="DT492" s="5"/>
      <c r="DU492" s="5"/>
      <c r="DV492" s="5"/>
      <c r="DW492" s="5"/>
      <c r="DX492" s="5"/>
      <c r="DY492" s="5"/>
      <c r="DZ492" s="5"/>
      <c r="EA492" s="5"/>
      <c r="EB492" s="5"/>
      <c r="EC492" s="5"/>
      <c r="ED492" s="5"/>
      <c r="EE492" s="5"/>
      <c r="EF492" s="5"/>
      <c r="EG492" s="5"/>
      <c r="EH492" s="5"/>
      <c r="EI492" s="5"/>
      <c r="EJ492" s="5"/>
      <c r="EK492" s="5"/>
      <c r="EL492" s="5"/>
      <c r="EM492" s="5"/>
      <c r="EN492" s="5"/>
      <c r="EO492" s="5"/>
      <c r="EP492" s="5"/>
      <c r="EQ492" s="5"/>
      <c r="ER492" s="5"/>
      <c r="ES492" s="5"/>
      <c r="ET492" s="5"/>
      <c r="EU492" s="5"/>
      <c r="EV492" s="5"/>
      <c r="EW492" s="5"/>
      <c r="EX492" s="5"/>
      <c r="EY492" s="5"/>
      <c r="EZ492" s="5"/>
      <c r="FA492" s="5"/>
      <c r="FB492" s="5"/>
      <c r="FC492" s="5"/>
      <c r="FD492" s="5"/>
      <c r="FE492" s="5"/>
      <c r="FF492" s="5"/>
      <c r="FG492" s="5"/>
      <c r="FH492" s="5"/>
      <c r="FI492" s="5"/>
      <c r="FJ492" s="5"/>
      <c r="FK492" s="5"/>
      <c r="FL492" s="5"/>
      <c r="FM492" s="5"/>
      <c r="FN492" s="5"/>
    </row>
    <row r="493" spans="21:170" x14ac:dyDescent="0.2">
      <c r="U493" s="5"/>
      <c r="V493" s="5"/>
      <c r="W493" s="5"/>
      <c r="AK493" s="5"/>
      <c r="AL493" s="5"/>
      <c r="AM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  <c r="BO493" s="5"/>
      <c r="BP493" s="5"/>
      <c r="BQ493" s="5"/>
      <c r="BR493" s="5"/>
      <c r="BS493" s="5"/>
      <c r="BT493" s="5"/>
      <c r="BU493" s="5"/>
      <c r="BV493" s="5"/>
      <c r="BW493" s="5"/>
      <c r="BX493" s="5"/>
      <c r="BY493" s="5"/>
      <c r="BZ493" s="5"/>
      <c r="CA493" s="5"/>
      <c r="CB493" s="5"/>
      <c r="CC493" s="5"/>
      <c r="CD493" s="5"/>
      <c r="CE493" s="5"/>
      <c r="CF493" s="5"/>
      <c r="CG493" s="5"/>
      <c r="CH493" s="5"/>
      <c r="CI493" s="5"/>
      <c r="CJ493" s="5"/>
      <c r="CK493" s="5"/>
      <c r="CL493" s="5"/>
      <c r="CM493" s="5"/>
      <c r="CN493" s="5"/>
      <c r="CO493" s="5"/>
      <c r="CP493" s="5"/>
      <c r="CQ493" s="5"/>
      <c r="CR493" s="5"/>
      <c r="CS493" s="5"/>
      <c r="CT493" s="5"/>
      <c r="CU493" s="5"/>
      <c r="CV493" s="5"/>
      <c r="CW493" s="5"/>
      <c r="CX493" s="5"/>
      <c r="CY493" s="5"/>
      <c r="CZ493" s="5"/>
      <c r="DA493" s="5"/>
      <c r="DB493" s="5"/>
      <c r="DC493" s="5"/>
      <c r="DD493" s="5"/>
      <c r="DE493" s="5"/>
      <c r="DF493" s="5"/>
      <c r="DG493" s="5"/>
      <c r="DH493" s="5"/>
      <c r="DI493" s="5"/>
      <c r="DJ493" s="5"/>
      <c r="DK493" s="5"/>
      <c r="DL493" s="5"/>
      <c r="DM493" s="5"/>
      <c r="DN493" s="5"/>
      <c r="DO493" s="5"/>
      <c r="DP493" s="5"/>
      <c r="DQ493" s="5"/>
      <c r="DR493" s="5"/>
      <c r="DS493" s="5"/>
      <c r="DT493" s="5"/>
      <c r="DU493" s="5"/>
      <c r="DV493" s="5"/>
      <c r="DW493" s="5"/>
      <c r="DX493" s="5"/>
      <c r="DY493" s="5"/>
      <c r="DZ493" s="5"/>
      <c r="EA493" s="5"/>
      <c r="EB493" s="5"/>
      <c r="EC493" s="5"/>
      <c r="ED493" s="5"/>
      <c r="EE493" s="5"/>
      <c r="EF493" s="5"/>
      <c r="EG493" s="5"/>
      <c r="EH493" s="5"/>
      <c r="EI493" s="5"/>
      <c r="EJ493" s="5"/>
      <c r="EK493" s="5"/>
      <c r="EL493" s="5"/>
      <c r="EM493" s="5"/>
      <c r="EN493" s="5"/>
      <c r="EO493" s="5"/>
      <c r="EP493" s="5"/>
      <c r="EQ493" s="5"/>
      <c r="ER493" s="5"/>
      <c r="ES493" s="5"/>
      <c r="ET493" s="5"/>
      <c r="EU493" s="5"/>
      <c r="EV493" s="5"/>
      <c r="EW493" s="5"/>
      <c r="EX493" s="5"/>
      <c r="EY493" s="5"/>
      <c r="EZ493" s="5"/>
      <c r="FA493" s="5"/>
      <c r="FB493" s="5"/>
      <c r="FC493" s="5"/>
      <c r="FD493" s="5"/>
      <c r="FE493" s="5"/>
      <c r="FF493" s="5"/>
      <c r="FG493" s="5"/>
      <c r="FH493" s="5"/>
      <c r="FI493" s="5"/>
      <c r="FJ493" s="5"/>
      <c r="FK493" s="5"/>
      <c r="FL493" s="5"/>
      <c r="FM493" s="5"/>
      <c r="FN493" s="5"/>
    </row>
    <row r="494" spans="21:170" x14ac:dyDescent="0.2">
      <c r="U494" s="5"/>
      <c r="V494" s="5"/>
      <c r="W494" s="5"/>
      <c r="AK494" s="5"/>
      <c r="AL494" s="5"/>
      <c r="AM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  <c r="BO494" s="5"/>
      <c r="BP494" s="5"/>
      <c r="BQ494" s="5"/>
      <c r="BR494" s="5"/>
      <c r="BS494" s="5"/>
      <c r="BT494" s="5"/>
      <c r="BU494" s="5"/>
      <c r="BV494" s="5"/>
      <c r="BW494" s="5"/>
      <c r="BX494" s="5"/>
      <c r="BY494" s="5"/>
      <c r="BZ494" s="5"/>
      <c r="CA494" s="5"/>
      <c r="CB494" s="5"/>
      <c r="CC494" s="5"/>
      <c r="CD494" s="5"/>
      <c r="CE494" s="5"/>
      <c r="CF494" s="5"/>
      <c r="CG494" s="5"/>
      <c r="CH494" s="5"/>
      <c r="CI494" s="5"/>
      <c r="CJ494" s="5"/>
      <c r="CK494" s="5"/>
      <c r="CL494" s="5"/>
      <c r="CM494" s="5"/>
      <c r="CN494" s="5"/>
      <c r="CO494" s="5"/>
      <c r="CP494" s="5"/>
      <c r="CQ494" s="5"/>
      <c r="CR494" s="5"/>
      <c r="CS494" s="5"/>
      <c r="CT494" s="5"/>
      <c r="CU494" s="5"/>
      <c r="CV494" s="5"/>
      <c r="CW494" s="5"/>
      <c r="CX494" s="5"/>
      <c r="CY494" s="5"/>
      <c r="CZ494" s="5"/>
      <c r="DA494" s="5"/>
      <c r="DB494" s="5"/>
      <c r="DC494" s="5"/>
      <c r="DD494" s="5"/>
      <c r="DE494" s="5"/>
      <c r="DF494" s="5"/>
      <c r="DG494" s="5"/>
      <c r="DH494" s="5"/>
      <c r="DI494" s="5"/>
      <c r="DJ494" s="5"/>
      <c r="DK494" s="5"/>
      <c r="DL494" s="5"/>
      <c r="DM494" s="5"/>
      <c r="DN494" s="5"/>
      <c r="DO494" s="5"/>
      <c r="DP494" s="5"/>
      <c r="DQ494" s="5"/>
      <c r="DR494" s="5"/>
      <c r="DS494" s="5"/>
      <c r="DT494" s="5"/>
      <c r="DU494" s="5"/>
      <c r="DV494" s="5"/>
      <c r="DW494" s="5"/>
      <c r="DX494" s="5"/>
      <c r="DY494" s="5"/>
      <c r="DZ494" s="5"/>
      <c r="EA494" s="5"/>
      <c r="EB494" s="5"/>
      <c r="EC494" s="5"/>
      <c r="ED494" s="5"/>
      <c r="EE494" s="5"/>
      <c r="EF494" s="5"/>
      <c r="EG494" s="5"/>
      <c r="EH494" s="5"/>
      <c r="EI494" s="5"/>
      <c r="EJ494" s="5"/>
      <c r="EK494" s="5"/>
      <c r="EL494" s="5"/>
      <c r="EM494" s="5"/>
      <c r="EN494" s="5"/>
      <c r="EO494" s="5"/>
      <c r="EP494" s="5"/>
      <c r="EQ494" s="5"/>
      <c r="ER494" s="5"/>
      <c r="ES494" s="5"/>
      <c r="ET494" s="5"/>
      <c r="EU494" s="5"/>
      <c r="EV494" s="5"/>
      <c r="EW494" s="5"/>
      <c r="EX494" s="5"/>
      <c r="EY494" s="5"/>
      <c r="EZ494" s="5"/>
      <c r="FA494" s="5"/>
      <c r="FB494" s="5"/>
      <c r="FC494" s="5"/>
      <c r="FD494" s="5"/>
      <c r="FE494" s="5"/>
      <c r="FF494" s="5"/>
      <c r="FG494" s="5"/>
      <c r="FH494" s="5"/>
      <c r="FI494" s="5"/>
      <c r="FJ494" s="5"/>
      <c r="FK494" s="5"/>
      <c r="FL494" s="5"/>
      <c r="FM494" s="5"/>
      <c r="FN494" s="5"/>
    </row>
    <row r="495" spans="21:170" x14ac:dyDescent="0.2">
      <c r="U495" s="5"/>
      <c r="V495" s="5"/>
      <c r="W495" s="5"/>
      <c r="AK495" s="5"/>
      <c r="AL495" s="5"/>
      <c r="AM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  <c r="BO495" s="5"/>
      <c r="BP495" s="5"/>
      <c r="BQ495" s="5"/>
      <c r="BR495" s="5"/>
      <c r="BS495" s="5"/>
      <c r="BT495" s="5"/>
      <c r="BU495" s="5"/>
      <c r="BV495" s="5"/>
      <c r="BW495" s="5"/>
      <c r="BX495" s="5"/>
      <c r="BY495" s="5"/>
      <c r="BZ495" s="5"/>
      <c r="CA495" s="5"/>
      <c r="CB495" s="5"/>
      <c r="CC495" s="5"/>
      <c r="CD495" s="5"/>
      <c r="CE495" s="5"/>
      <c r="CF495" s="5"/>
      <c r="CG495" s="5"/>
      <c r="CH495" s="5"/>
      <c r="CI495" s="5"/>
      <c r="CJ495" s="5"/>
      <c r="CK495" s="5"/>
      <c r="CL495" s="5"/>
      <c r="CM495" s="5"/>
      <c r="CN495" s="5"/>
      <c r="CO495" s="5"/>
      <c r="CP495" s="5"/>
      <c r="CQ495" s="5"/>
      <c r="CR495" s="5"/>
      <c r="CS495" s="5"/>
      <c r="CT495" s="5"/>
      <c r="CU495" s="5"/>
      <c r="CV495" s="5"/>
      <c r="CW495" s="5"/>
      <c r="CX495" s="5"/>
      <c r="CY495" s="5"/>
      <c r="CZ495" s="5"/>
      <c r="DA495" s="5"/>
      <c r="DB495" s="5"/>
      <c r="DC495" s="5"/>
      <c r="DD495" s="5"/>
      <c r="DE495" s="5"/>
      <c r="DF495" s="5"/>
      <c r="DG495" s="5"/>
      <c r="DH495" s="5"/>
      <c r="DI495" s="5"/>
      <c r="DJ495" s="5"/>
      <c r="DK495" s="5"/>
      <c r="DL495" s="5"/>
      <c r="DM495" s="5"/>
      <c r="DN495" s="5"/>
      <c r="DO495" s="5"/>
      <c r="DP495" s="5"/>
      <c r="DQ495" s="5"/>
      <c r="DR495" s="5"/>
      <c r="DS495" s="5"/>
      <c r="DT495" s="5"/>
      <c r="DU495" s="5"/>
      <c r="DV495" s="5"/>
      <c r="DW495" s="5"/>
      <c r="DX495" s="5"/>
      <c r="DY495" s="5"/>
      <c r="DZ495" s="5"/>
      <c r="EA495" s="5"/>
      <c r="EB495" s="5"/>
      <c r="EC495" s="5"/>
      <c r="ED495" s="5"/>
      <c r="EE495" s="5"/>
      <c r="EF495" s="5"/>
      <c r="EG495" s="5"/>
      <c r="EH495" s="5"/>
      <c r="EI495" s="5"/>
      <c r="EJ495" s="5"/>
      <c r="EK495" s="5"/>
      <c r="EL495" s="5"/>
      <c r="EM495" s="5"/>
      <c r="EN495" s="5"/>
      <c r="EO495" s="5"/>
      <c r="EP495" s="5"/>
      <c r="EQ495" s="5"/>
      <c r="ER495" s="5"/>
      <c r="ES495" s="5"/>
      <c r="ET495" s="5"/>
      <c r="EU495" s="5"/>
      <c r="EV495" s="5"/>
      <c r="EW495" s="5"/>
      <c r="EX495" s="5"/>
      <c r="EY495" s="5"/>
      <c r="EZ495" s="5"/>
      <c r="FA495" s="5"/>
      <c r="FB495" s="5"/>
      <c r="FC495" s="5"/>
      <c r="FD495" s="5"/>
      <c r="FE495" s="5"/>
      <c r="FF495" s="5"/>
      <c r="FG495" s="5"/>
      <c r="FH495" s="5"/>
      <c r="FI495" s="5"/>
      <c r="FJ495" s="5"/>
      <c r="FK495" s="5"/>
      <c r="FL495" s="5"/>
      <c r="FM495" s="5"/>
      <c r="FN495" s="5"/>
    </row>
    <row r="496" spans="21:170" x14ac:dyDescent="0.2">
      <c r="U496" s="5"/>
      <c r="V496" s="5"/>
      <c r="W496" s="5"/>
      <c r="AK496" s="5"/>
      <c r="AL496" s="5"/>
      <c r="AM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  <c r="BO496" s="5"/>
      <c r="BP496" s="5"/>
      <c r="BQ496" s="5"/>
      <c r="BR496" s="5"/>
      <c r="BS496" s="5"/>
      <c r="BT496" s="5"/>
      <c r="BU496" s="5"/>
      <c r="BV496" s="5"/>
      <c r="BW496" s="5"/>
      <c r="BX496" s="5"/>
      <c r="BY496" s="5"/>
      <c r="BZ496" s="5"/>
      <c r="CA496" s="5"/>
      <c r="CB496" s="5"/>
      <c r="CC496" s="5"/>
      <c r="CD496" s="5"/>
      <c r="CE496" s="5"/>
      <c r="CF496" s="5"/>
      <c r="CG496" s="5"/>
      <c r="CH496" s="5"/>
      <c r="CI496" s="5"/>
      <c r="CJ496" s="5"/>
      <c r="CK496" s="5"/>
      <c r="CL496" s="5"/>
      <c r="CM496" s="5"/>
      <c r="CN496" s="5"/>
      <c r="CO496" s="5"/>
      <c r="CP496" s="5"/>
      <c r="CQ496" s="5"/>
      <c r="CR496" s="5"/>
      <c r="CS496" s="5"/>
      <c r="CT496" s="5"/>
      <c r="CU496" s="5"/>
      <c r="CV496" s="5"/>
      <c r="CW496" s="5"/>
      <c r="CX496" s="5"/>
      <c r="CY496" s="5"/>
      <c r="CZ496" s="5"/>
      <c r="DA496" s="5"/>
      <c r="DB496" s="5"/>
      <c r="DC496" s="5"/>
      <c r="DD496" s="5"/>
      <c r="DE496" s="5"/>
      <c r="DF496" s="5"/>
      <c r="DG496" s="5"/>
      <c r="DH496" s="5"/>
      <c r="DI496" s="5"/>
      <c r="DJ496" s="5"/>
      <c r="DK496" s="5"/>
      <c r="DL496" s="5"/>
      <c r="DM496" s="5"/>
      <c r="DN496" s="5"/>
      <c r="DO496" s="5"/>
      <c r="DP496" s="5"/>
      <c r="DQ496" s="5"/>
      <c r="DR496" s="5"/>
      <c r="DS496" s="5"/>
      <c r="DT496" s="5"/>
      <c r="DU496" s="5"/>
      <c r="DV496" s="5"/>
      <c r="DW496" s="5"/>
      <c r="DX496" s="5"/>
      <c r="DY496" s="5"/>
      <c r="DZ496" s="5"/>
      <c r="EA496" s="5"/>
      <c r="EB496" s="5"/>
      <c r="EC496" s="5"/>
      <c r="ED496" s="5"/>
      <c r="EE496" s="5"/>
      <c r="EF496" s="5"/>
      <c r="EG496" s="5"/>
      <c r="EH496" s="5"/>
      <c r="EI496" s="5"/>
      <c r="EJ496" s="5"/>
      <c r="EK496" s="5"/>
      <c r="EL496" s="5"/>
      <c r="EM496" s="5"/>
      <c r="EN496" s="5"/>
      <c r="EO496" s="5"/>
      <c r="EP496" s="5"/>
      <c r="EQ496" s="5"/>
      <c r="ER496" s="5"/>
      <c r="ES496" s="5"/>
      <c r="ET496" s="5"/>
      <c r="EU496" s="5"/>
      <c r="EV496" s="5"/>
      <c r="EW496" s="5"/>
      <c r="EX496" s="5"/>
      <c r="EY496" s="5"/>
      <c r="EZ496" s="5"/>
      <c r="FA496" s="5"/>
      <c r="FB496" s="5"/>
      <c r="FC496" s="5"/>
      <c r="FD496" s="5"/>
      <c r="FE496" s="5"/>
      <c r="FF496" s="5"/>
      <c r="FG496" s="5"/>
      <c r="FH496" s="5"/>
      <c r="FI496" s="5"/>
      <c r="FJ496" s="5"/>
      <c r="FK496" s="5"/>
      <c r="FL496" s="5"/>
      <c r="FM496" s="5"/>
      <c r="FN496" s="5"/>
    </row>
    <row r="497" spans="21:170" x14ac:dyDescent="0.2">
      <c r="U497" s="5"/>
      <c r="V497" s="5"/>
      <c r="W497" s="5"/>
      <c r="AK497" s="5"/>
      <c r="AL497" s="5"/>
      <c r="AM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  <c r="BO497" s="5"/>
      <c r="BP497" s="5"/>
      <c r="BQ497" s="5"/>
      <c r="BR497" s="5"/>
      <c r="BS497" s="5"/>
      <c r="BT497" s="5"/>
      <c r="BU497" s="5"/>
      <c r="BV497" s="5"/>
      <c r="BW497" s="5"/>
      <c r="BX497" s="5"/>
      <c r="BY497" s="5"/>
      <c r="BZ497" s="5"/>
      <c r="CA497" s="5"/>
      <c r="CB497" s="5"/>
      <c r="CC497" s="5"/>
      <c r="CD497" s="5"/>
      <c r="CE497" s="5"/>
      <c r="CF497" s="5"/>
      <c r="CG497" s="5"/>
      <c r="CH497" s="5"/>
      <c r="CI497" s="5"/>
      <c r="CJ497" s="5"/>
      <c r="CK497" s="5"/>
      <c r="CL497" s="5"/>
      <c r="CM497" s="5"/>
      <c r="CN497" s="5"/>
      <c r="CO497" s="5"/>
      <c r="CP497" s="5"/>
      <c r="CQ497" s="5"/>
      <c r="CR497" s="5"/>
      <c r="CS497" s="5"/>
      <c r="CT497" s="5"/>
      <c r="CU497" s="5"/>
      <c r="CV497" s="5"/>
      <c r="CW497" s="5"/>
      <c r="CX497" s="5"/>
      <c r="CY497" s="5"/>
      <c r="CZ497" s="5"/>
      <c r="DA497" s="5"/>
      <c r="DB497" s="5"/>
      <c r="DC497" s="5"/>
      <c r="DD497" s="5"/>
      <c r="DE497" s="5"/>
      <c r="DF497" s="5"/>
      <c r="DG497" s="5"/>
      <c r="DH497" s="5"/>
      <c r="DI497" s="5"/>
      <c r="DJ497" s="5"/>
      <c r="DK497" s="5"/>
      <c r="DL497" s="5"/>
      <c r="DM497" s="5"/>
      <c r="DN497" s="5"/>
      <c r="DO497" s="5"/>
      <c r="DP497" s="5"/>
      <c r="DQ497" s="5"/>
      <c r="DR497" s="5"/>
      <c r="DS497" s="5"/>
      <c r="DT497" s="5"/>
      <c r="DU497" s="5"/>
      <c r="DV497" s="5"/>
      <c r="DW497" s="5"/>
      <c r="DX497" s="5"/>
      <c r="DY497" s="5"/>
      <c r="DZ497" s="5"/>
      <c r="EA497" s="5"/>
      <c r="EB497" s="5"/>
      <c r="EC497" s="5"/>
      <c r="ED497" s="5"/>
      <c r="EE497" s="5"/>
      <c r="EF497" s="5"/>
      <c r="EG497" s="5"/>
      <c r="EH497" s="5"/>
      <c r="EI497" s="5"/>
      <c r="EJ497" s="5"/>
      <c r="EK497" s="5"/>
      <c r="EL497" s="5"/>
      <c r="EM497" s="5"/>
      <c r="EN497" s="5"/>
      <c r="EO497" s="5"/>
      <c r="EP497" s="5"/>
      <c r="EQ497" s="5"/>
      <c r="ER497" s="5"/>
      <c r="ES497" s="5"/>
      <c r="ET497" s="5"/>
      <c r="EU497" s="5"/>
      <c r="EV497" s="5"/>
      <c r="EW497" s="5"/>
      <c r="EX497" s="5"/>
      <c r="EY497" s="5"/>
      <c r="EZ497" s="5"/>
      <c r="FA497" s="5"/>
      <c r="FB497" s="5"/>
      <c r="FC497" s="5"/>
      <c r="FD497" s="5"/>
      <c r="FE497" s="5"/>
      <c r="FF497" s="5"/>
      <c r="FG497" s="5"/>
      <c r="FH497" s="5"/>
      <c r="FI497" s="5"/>
      <c r="FJ497" s="5"/>
      <c r="FK497" s="5"/>
      <c r="FL497" s="5"/>
      <c r="FM497" s="5"/>
      <c r="FN497" s="5"/>
    </row>
    <row r="498" spans="21:170" x14ac:dyDescent="0.2">
      <c r="U498" s="5"/>
      <c r="V498" s="5"/>
      <c r="W498" s="5"/>
      <c r="AK498" s="5"/>
      <c r="AL498" s="5"/>
      <c r="AM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  <c r="BO498" s="5"/>
      <c r="BP498" s="5"/>
      <c r="BQ498" s="5"/>
      <c r="BR498" s="5"/>
      <c r="BS498" s="5"/>
      <c r="BT498" s="5"/>
      <c r="BU498" s="5"/>
      <c r="BV498" s="5"/>
      <c r="BW498" s="5"/>
      <c r="BX498" s="5"/>
      <c r="BY498" s="5"/>
      <c r="BZ498" s="5"/>
      <c r="CA498" s="5"/>
      <c r="CB498" s="5"/>
      <c r="CC498" s="5"/>
      <c r="CD498" s="5"/>
      <c r="CE498" s="5"/>
      <c r="CF498" s="5"/>
      <c r="CG498" s="5"/>
      <c r="CH498" s="5"/>
      <c r="CI498" s="5"/>
      <c r="CJ498" s="5"/>
      <c r="CK498" s="5"/>
      <c r="CL498" s="5"/>
      <c r="CM498" s="5"/>
      <c r="CN498" s="5"/>
      <c r="CO498" s="5"/>
      <c r="CP498" s="5"/>
      <c r="CQ498" s="5"/>
      <c r="CR498" s="5"/>
      <c r="CS498" s="5"/>
      <c r="CT498" s="5"/>
      <c r="CU498" s="5"/>
      <c r="CV498" s="5"/>
      <c r="CW498" s="5"/>
      <c r="CX498" s="5"/>
      <c r="CY498" s="5"/>
      <c r="CZ498" s="5"/>
      <c r="DA498" s="5"/>
      <c r="DB498" s="5"/>
      <c r="DC498" s="5"/>
      <c r="DD498" s="5"/>
      <c r="DE498" s="5"/>
      <c r="DF498" s="5"/>
      <c r="DG498" s="5"/>
      <c r="DH498" s="5"/>
      <c r="DI498" s="5"/>
      <c r="DJ498" s="5"/>
      <c r="DK498" s="5"/>
      <c r="DL498" s="5"/>
      <c r="DM498" s="5"/>
      <c r="DN498" s="5"/>
      <c r="DO498" s="5"/>
      <c r="DP498" s="5"/>
      <c r="DQ498" s="5"/>
      <c r="DR498" s="5"/>
      <c r="DS498" s="5"/>
      <c r="DT498" s="5"/>
      <c r="DU498" s="5"/>
      <c r="DV498" s="5"/>
      <c r="DW498" s="5"/>
      <c r="DX498" s="5"/>
      <c r="DY498" s="5"/>
      <c r="DZ498" s="5"/>
      <c r="EA498" s="5"/>
      <c r="EB498" s="5"/>
      <c r="EC498" s="5"/>
      <c r="ED498" s="5"/>
      <c r="EE498" s="5"/>
      <c r="EF498" s="5"/>
      <c r="EG498" s="5"/>
      <c r="EH498" s="5"/>
      <c r="EI498" s="5"/>
      <c r="EJ498" s="5"/>
      <c r="EK498" s="5"/>
      <c r="EL498" s="5"/>
      <c r="EM498" s="5"/>
      <c r="EN498" s="5"/>
      <c r="EO498" s="5"/>
      <c r="EP498" s="5"/>
      <c r="EQ498" s="5"/>
      <c r="ER498" s="5"/>
      <c r="ES498" s="5"/>
      <c r="ET498" s="5"/>
      <c r="EU498" s="5"/>
      <c r="EV498" s="5"/>
      <c r="EW498" s="5"/>
      <c r="EX498" s="5"/>
      <c r="EY498" s="5"/>
      <c r="EZ498" s="5"/>
      <c r="FA498" s="5"/>
      <c r="FB498" s="5"/>
      <c r="FC498" s="5"/>
      <c r="FD498" s="5"/>
      <c r="FE498" s="5"/>
      <c r="FF498" s="5"/>
      <c r="FG498" s="5"/>
      <c r="FH498" s="5"/>
      <c r="FI498" s="5"/>
      <c r="FJ498" s="5"/>
      <c r="FK498" s="5"/>
      <c r="FL498" s="5"/>
      <c r="FM498" s="5"/>
      <c r="FN498" s="5"/>
    </row>
    <row r="499" spans="21:170" x14ac:dyDescent="0.2">
      <c r="U499" s="5"/>
      <c r="V499" s="5"/>
      <c r="W499" s="5"/>
      <c r="AK499" s="5"/>
      <c r="AL499" s="5"/>
      <c r="AM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  <c r="BO499" s="5"/>
      <c r="BP499" s="5"/>
      <c r="BQ499" s="5"/>
      <c r="BR499" s="5"/>
      <c r="BS499" s="5"/>
      <c r="BT499" s="5"/>
      <c r="BU499" s="5"/>
      <c r="BV499" s="5"/>
      <c r="BW499" s="5"/>
      <c r="BX499" s="5"/>
      <c r="BY499" s="5"/>
      <c r="BZ499" s="5"/>
      <c r="CA499" s="5"/>
      <c r="CB499" s="5"/>
      <c r="CC499" s="5"/>
      <c r="CD499" s="5"/>
      <c r="CE499" s="5"/>
      <c r="CF499" s="5"/>
      <c r="CG499" s="5"/>
      <c r="CH499" s="5"/>
      <c r="CI499" s="5"/>
      <c r="CJ499" s="5"/>
      <c r="CK499" s="5"/>
      <c r="CL499" s="5"/>
      <c r="CM499" s="5"/>
      <c r="CN499" s="5"/>
      <c r="CO499" s="5"/>
      <c r="CP499" s="5"/>
      <c r="CQ499" s="5"/>
      <c r="CR499" s="5"/>
      <c r="CS499" s="5"/>
      <c r="CT499" s="5"/>
      <c r="CU499" s="5"/>
      <c r="CV499" s="5"/>
      <c r="CW499" s="5"/>
      <c r="CX499" s="5"/>
      <c r="CY499" s="5"/>
      <c r="CZ499" s="5"/>
      <c r="DA499" s="5"/>
      <c r="DB499" s="5"/>
      <c r="DC499" s="5"/>
      <c r="DD499" s="5"/>
      <c r="DE499" s="5"/>
      <c r="DF499" s="5"/>
      <c r="DG499" s="5"/>
      <c r="DH499" s="5"/>
      <c r="DI499" s="5"/>
      <c r="DJ499" s="5"/>
      <c r="DK499" s="5"/>
      <c r="DL499" s="5"/>
      <c r="DM499" s="5"/>
      <c r="DN499" s="5"/>
      <c r="DO499" s="5"/>
      <c r="DP499" s="5"/>
      <c r="DQ499" s="5"/>
      <c r="DR499" s="5"/>
      <c r="DS499" s="5"/>
      <c r="DT499" s="5"/>
      <c r="DU499" s="5"/>
      <c r="DV499" s="5"/>
      <c r="DW499" s="5"/>
      <c r="DX499" s="5"/>
      <c r="DY499" s="5"/>
      <c r="DZ499" s="5"/>
      <c r="EA499" s="5"/>
      <c r="EB499" s="5"/>
      <c r="EC499" s="5"/>
      <c r="ED499" s="5"/>
      <c r="EE499" s="5"/>
      <c r="EF499" s="5"/>
      <c r="EG499" s="5"/>
      <c r="EH499" s="5"/>
      <c r="EI499" s="5"/>
      <c r="EJ499" s="5"/>
      <c r="EK499" s="5"/>
      <c r="EL499" s="5"/>
      <c r="EM499" s="5"/>
      <c r="EN499" s="5"/>
      <c r="EO499" s="5"/>
      <c r="EP499" s="5"/>
      <c r="EQ499" s="5"/>
      <c r="ER499" s="5"/>
      <c r="ES499" s="5"/>
      <c r="ET499" s="5"/>
      <c r="EU499" s="5"/>
      <c r="EV499" s="5"/>
      <c r="EW499" s="5"/>
      <c r="EX499" s="5"/>
      <c r="EY499" s="5"/>
      <c r="EZ499" s="5"/>
      <c r="FA499" s="5"/>
      <c r="FB499" s="5"/>
      <c r="FC499" s="5"/>
      <c r="FD499" s="5"/>
      <c r="FE499" s="5"/>
      <c r="FF499" s="5"/>
      <c r="FG499" s="5"/>
      <c r="FH499" s="5"/>
      <c r="FI499" s="5"/>
      <c r="FJ499" s="5"/>
      <c r="FK499" s="5"/>
      <c r="FL499" s="5"/>
      <c r="FM499" s="5"/>
      <c r="FN499" s="5"/>
    </row>
    <row r="500" spans="21:170" x14ac:dyDescent="0.2">
      <c r="U500" s="5"/>
      <c r="V500" s="5"/>
      <c r="W500" s="5"/>
      <c r="AK500" s="5"/>
      <c r="AL500" s="5"/>
      <c r="AM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  <c r="BO500" s="5"/>
      <c r="BP500" s="5"/>
      <c r="BQ500" s="5"/>
      <c r="BR500" s="5"/>
      <c r="BS500" s="5"/>
      <c r="BT500" s="5"/>
      <c r="BU500" s="5"/>
      <c r="BV500" s="5"/>
      <c r="BW500" s="5"/>
      <c r="BX500" s="5"/>
      <c r="BY500" s="5"/>
      <c r="BZ500" s="5"/>
      <c r="CA500" s="5"/>
      <c r="CB500" s="5"/>
      <c r="CC500" s="5"/>
      <c r="CD500" s="5"/>
      <c r="CE500" s="5"/>
      <c r="CF500" s="5"/>
      <c r="CG500" s="5"/>
      <c r="CH500" s="5"/>
      <c r="CI500" s="5"/>
      <c r="CJ500" s="5"/>
      <c r="CK500" s="5"/>
      <c r="CL500" s="5"/>
      <c r="CM500" s="5"/>
      <c r="CN500" s="5"/>
      <c r="CO500" s="5"/>
      <c r="CP500" s="5"/>
      <c r="CQ500" s="5"/>
      <c r="CR500" s="5"/>
      <c r="CS500" s="5"/>
      <c r="CT500" s="5"/>
      <c r="CU500" s="5"/>
      <c r="CV500" s="5"/>
      <c r="CW500" s="5"/>
      <c r="CX500" s="5"/>
      <c r="CY500" s="5"/>
      <c r="CZ500" s="5"/>
      <c r="DA500" s="5"/>
      <c r="DB500" s="5"/>
      <c r="DC500" s="5"/>
      <c r="DD500" s="5"/>
      <c r="DE500" s="5"/>
      <c r="DF500" s="5"/>
      <c r="DG500" s="5"/>
      <c r="DH500" s="5"/>
      <c r="DI500" s="5"/>
      <c r="DJ500" s="5"/>
      <c r="DK500" s="5"/>
      <c r="DL500" s="5"/>
      <c r="DM500" s="5"/>
      <c r="DN500" s="5"/>
      <c r="DO500" s="5"/>
      <c r="DP500" s="5"/>
      <c r="DQ500" s="5"/>
      <c r="DR500" s="5"/>
      <c r="DS500" s="5"/>
      <c r="DT500" s="5"/>
      <c r="DU500" s="5"/>
      <c r="DV500" s="5"/>
      <c r="DW500" s="5"/>
      <c r="DX500" s="5"/>
      <c r="DY500" s="5"/>
      <c r="DZ500" s="5"/>
      <c r="EA500" s="5"/>
      <c r="EB500" s="5"/>
      <c r="EC500" s="5"/>
      <c r="ED500" s="5"/>
      <c r="EE500" s="5"/>
      <c r="EF500" s="5"/>
      <c r="EG500" s="5"/>
      <c r="EH500" s="5"/>
      <c r="EI500" s="5"/>
      <c r="EJ500" s="5"/>
      <c r="EK500" s="5"/>
      <c r="EL500" s="5"/>
      <c r="EM500" s="5"/>
      <c r="EN500" s="5"/>
      <c r="EO500" s="5"/>
      <c r="EP500" s="5"/>
      <c r="EQ500" s="5"/>
      <c r="ER500" s="5"/>
      <c r="ES500" s="5"/>
      <c r="ET500" s="5"/>
      <c r="EU500" s="5"/>
      <c r="EV500" s="5"/>
      <c r="EW500" s="5"/>
      <c r="EX500" s="5"/>
      <c r="EY500" s="5"/>
      <c r="EZ500" s="5"/>
      <c r="FA500" s="5"/>
      <c r="FB500" s="5"/>
      <c r="FC500" s="5"/>
      <c r="FD500" s="5"/>
      <c r="FE500" s="5"/>
      <c r="FF500" s="5"/>
      <c r="FG500" s="5"/>
      <c r="FH500" s="5"/>
      <c r="FI500" s="5"/>
      <c r="FJ500" s="5"/>
      <c r="FK500" s="5"/>
      <c r="FL500" s="5"/>
      <c r="FM500" s="5"/>
      <c r="FN500" s="5"/>
    </row>
    <row r="501" spans="21:170" x14ac:dyDescent="0.2">
      <c r="U501" s="5"/>
      <c r="V501" s="5"/>
      <c r="W501" s="5"/>
      <c r="AK501" s="5"/>
      <c r="AL501" s="5"/>
      <c r="AM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  <c r="BO501" s="5"/>
      <c r="BP501" s="5"/>
      <c r="BQ501" s="5"/>
      <c r="BR501" s="5"/>
      <c r="BS501" s="5"/>
      <c r="BT501" s="5"/>
      <c r="BU501" s="5"/>
      <c r="BV501" s="5"/>
      <c r="BW501" s="5"/>
      <c r="BX501" s="5"/>
      <c r="BY501" s="5"/>
      <c r="BZ501" s="5"/>
      <c r="CA501" s="5"/>
      <c r="CB501" s="5"/>
      <c r="CC501" s="5"/>
      <c r="CD501" s="5"/>
      <c r="CE501" s="5"/>
      <c r="CF501" s="5"/>
      <c r="CG501" s="5"/>
      <c r="CH501" s="5"/>
      <c r="CI501" s="5"/>
      <c r="CJ501" s="5"/>
      <c r="CK501" s="5"/>
      <c r="CL501" s="5"/>
      <c r="CM501" s="5"/>
      <c r="CN501" s="5"/>
      <c r="CO501" s="5"/>
      <c r="CP501" s="5"/>
      <c r="CQ501" s="5"/>
      <c r="CR501" s="5"/>
      <c r="CS501" s="5"/>
      <c r="CT501" s="5"/>
      <c r="CU501" s="5"/>
      <c r="CV501" s="5"/>
      <c r="CW501" s="5"/>
      <c r="CX501" s="5"/>
      <c r="CY501" s="5"/>
      <c r="CZ501" s="5"/>
      <c r="DA501" s="5"/>
      <c r="DB501" s="5"/>
      <c r="DC501" s="5"/>
      <c r="DD501" s="5"/>
      <c r="DE501" s="5"/>
      <c r="DF501" s="5"/>
      <c r="DG501" s="5"/>
      <c r="DH501" s="5"/>
      <c r="DI501" s="5"/>
      <c r="DJ501" s="5"/>
      <c r="DK501" s="5"/>
      <c r="DL501" s="5"/>
      <c r="DM501" s="5"/>
      <c r="DN501" s="5"/>
      <c r="DO501" s="5"/>
      <c r="DP501" s="5"/>
      <c r="DQ501" s="5"/>
      <c r="DR501" s="5"/>
      <c r="DS501" s="5"/>
      <c r="DT501" s="5"/>
      <c r="DU501" s="5"/>
      <c r="DV501" s="5"/>
      <c r="DW501" s="5"/>
      <c r="DX501" s="5"/>
      <c r="DY501" s="5"/>
      <c r="DZ501" s="5"/>
      <c r="EA501" s="5"/>
      <c r="EB501" s="5"/>
      <c r="EC501" s="5"/>
      <c r="ED501" s="5"/>
      <c r="EE501" s="5"/>
      <c r="EF501" s="5"/>
      <c r="EG501" s="5"/>
      <c r="EH501" s="5"/>
      <c r="EI501" s="5"/>
      <c r="EJ501" s="5"/>
      <c r="EK501" s="5"/>
      <c r="EL501" s="5"/>
      <c r="EM501" s="5"/>
      <c r="EN501" s="5"/>
      <c r="EO501" s="5"/>
      <c r="EP501" s="5"/>
      <c r="EQ501" s="5"/>
      <c r="ER501" s="5"/>
      <c r="ES501" s="5"/>
      <c r="ET501" s="5"/>
      <c r="EU501" s="5"/>
      <c r="EV501" s="5"/>
      <c r="EW501" s="5"/>
      <c r="EX501" s="5"/>
      <c r="EY501" s="5"/>
      <c r="EZ501" s="5"/>
      <c r="FA501" s="5"/>
      <c r="FB501" s="5"/>
      <c r="FC501" s="5"/>
      <c r="FD501" s="5"/>
      <c r="FE501" s="5"/>
      <c r="FF501" s="5"/>
      <c r="FG501" s="5"/>
      <c r="FH501" s="5"/>
      <c r="FI501" s="5"/>
      <c r="FJ501" s="5"/>
      <c r="FK501" s="5"/>
      <c r="FL501" s="5"/>
      <c r="FM501" s="5"/>
      <c r="FN501" s="5"/>
    </row>
    <row r="502" spans="21:170" x14ac:dyDescent="0.2">
      <c r="U502" s="5"/>
      <c r="V502" s="5"/>
      <c r="W502" s="5"/>
      <c r="AK502" s="5"/>
      <c r="AL502" s="5"/>
      <c r="AM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  <c r="BO502" s="5"/>
      <c r="BP502" s="5"/>
      <c r="BQ502" s="5"/>
      <c r="BR502" s="5"/>
      <c r="BS502" s="5"/>
      <c r="BT502" s="5"/>
      <c r="BU502" s="5"/>
      <c r="BV502" s="5"/>
      <c r="BW502" s="5"/>
      <c r="BX502" s="5"/>
      <c r="BY502" s="5"/>
      <c r="BZ502" s="5"/>
      <c r="CA502" s="5"/>
      <c r="CB502" s="5"/>
      <c r="CC502" s="5"/>
      <c r="CD502" s="5"/>
      <c r="CE502" s="5"/>
      <c r="CF502" s="5"/>
      <c r="CG502" s="5"/>
      <c r="CH502" s="5"/>
      <c r="CI502" s="5"/>
      <c r="CJ502" s="5"/>
      <c r="CK502" s="5"/>
      <c r="CL502" s="5"/>
      <c r="CM502" s="5"/>
      <c r="CN502" s="5"/>
      <c r="CO502" s="5"/>
      <c r="CP502" s="5"/>
      <c r="CQ502" s="5"/>
      <c r="CR502" s="5"/>
      <c r="CS502" s="5"/>
      <c r="CT502" s="5"/>
      <c r="CU502" s="5"/>
      <c r="CV502" s="5"/>
      <c r="CW502" s="5"/>
      <c r="CX502" s="5"/>
      <c r="CY502" s="5"/>
      <c r="CZ502" s="5"/>
      <c r="DA502" s="5"/>
      <c r="DB502" s="5"/>
      <c r="DC502" s="5"/>
      <c r="DD502" s="5"/>
      <c r="DE502" s="5"/>
      <c r="DF502" s="5"/>
      <c r="DG502" s="5"/>
      <c r="DH502" s="5"/>
      <c r="DI502" s="5"/>
      <c r="DJ502" s="5"/>
      <c r="DK502" s="5"/>
      <c r="DL502" s="5"/>
      <c r="DM502" s="5"/>
      <c r="DN502" s="5"/>
      <c r="DO502" s="5"/>
      <c r="DP502" s="5"/>
      <c r="DQ502" s="5"/>
      <c r="DR502" s="5"/>
      <c r="DS502" s="5"/>
      <c r="DT502" s="5"/>
      <c r="DU502" s="5"/>
      <c r="DV502" s="5"/>
      <c r="DW502" s="5"/>
      <c r="DX502" s="5"/>
      <c r="DY502" s="5"/>
      <c r="DZ502" s="5"/>
      <c r="EA502" s="5"/>
      <c r="EB502" s="5"/>
      <c r="EC502" s="5"/>
      <c r="ED502" s="5"/>
      <c r="EE502" s="5"/>
      <c r="EF502" s="5"/>
      <c r="EG502" s="5"/>
      <c r="EH502" s="5"/>
      <c r="EI502" s="5"/>
      <c r="EJ502" s="5"/>
      <c r="EK502" s="5"/>
      <c r="EL502" s="5"/>
      <c r="EM502" s="5"/>
      <c r="EN502" s="5"/>
      <c r="EO502" s="5"/>
      <c r="EP502" s="5"/>
      <c r="EQ502" s="5"/>
      <c r="ER502" s="5"/>
      <c r="ES502" s="5"/>
      <c r="ET502" s="5"/>
      <c r="EU502" s="5"/>
      <c r="EV502" s="5"/>
      <c r="EW502" s="5"/>
      <c r="EX502" s="5"/>
      <c r="EY502" s="5"/>
      <c r="EZ502" s="5"/>
      <c r="FA502" s="5"/>
      <c r="FB502" s="5"/>
      <c r="FC502" s="5"/>
      <c r="FD502" s="5"/>
      <c r="FE502" s="5"/>
      <c r="FF502" s="5"/>
      <c r="FG502" s="5"/>
      <c r="FH502" s="5"/>
      <c r="FI502" s="5"/>
      <c r="FJ502" s="5"/>
      <c r="FK502" s="5"/>
      <c r="FL502" s="5"/>
      <c r="FM502" s="5"/>
      <c r="FN502" s="5"/>
    </row>
    <row r="503" spans="21:170" x14ac:dyDescent="0.2">
      <c r="U503" s="5"/>
      <c r="V503" s="5"/>
      <c r="W503" s="5"/>
      <c r="AK503" s="5"/>
      <c r="AL503" s="5"/>
      <c r="AM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  <c r="BO503" s="5"/>
      <c r="BP503" s="5"/>
      <c r="BQ503" s="5"/>
      <c r="BR503" s="5"/>
      <c r="BS503" s="5"/>
      <c r="BT503" s="5"/>
      <c r="BU503" s="5"/>
      <c r="BV503" s="5"/>
      <c r="BW503" s="5"/>
      <c r="BX503" s="5"/>
      <c r="BY503" s="5"/>
      <c r="BZ503" s="5"/>
      <c r="CA503" s="5"/>
      <c r="CB503" s="5"/>
      <c r="CC503" s="5"/>
      <c r="CD503" s="5"/>
      <c r="CE503" s="5"/>
      <c r="CF503" s="5"/>
      <c r="CG503" s="5"/>
      <c r="CH503" s="5"/>
      <c r="CI503" s="5"/>
      <c r="CJ503" s="5"/>
      <c r="CK503" s="5"/>
      <c r="CL503" s="5"/>
      <c r="CM503" s="5"/>
      <c r="CN503" s="5"/>
      <c r="CO503" s="5"/>
      <c r="CP503" s="5"/>
      <c r="CQ503" s="5"/>
      <c r="CR503" s="5"/>
      <c r="CS503" s="5"/>
      <c r="CT503" s="5"/>
      <c r="CU503" s="5"/>
      <c r="CV503" s="5"/>
      <c r="CW503" s="5"/>
      <c r="CX503" s="5"/>
      <c r="CY503" s="5"/>
      <c r="CZ503" s="5"/>
      <c r="DA503" s="5"/>
      <c r="DB503" s="5"/>
      <c r="DC503" s="5"/>
      <c r="DD503" s="5"/>
      <c r="DE503" s="5"/>
      <c r="DF503" s="5"/>
      <c r="DG503" s="5"/>
      <c r="DH503" s="5"/>
      <c r="DI503" s="5"/>
      <c r="DJ503" s="5"/>
      <c r="DK503" s="5"/>
      <c r="DL503" s="5"/>
      <c r="DM503" s="5"/>
      <c r="DN503" s="5"/>
      <c r="DO503" s="5"/>
      <c r="DP503" s="5"/>
      <c r="DQ503" s="5"/>
      <c r="DR503" s="5"/>
      <c r="DS503" s="5"/>
      <c r="DT503" s="5"/>
      <c r="DU503" s="5"/>
      <c r="DV503" s="5"/>
      <c r="DW503" s="5"/>
      <c r="DX503" s="5"/>
      <c r="DY503" s="5"/>
      <c r="DZ503" s="5"/>
      <c r="EA503" s="5"/>
      <c r="EB503" s="5"/>
      <c r="EC503" s="5"/>
      <c r="ED503" s="5"/>
      <c r="EE503" s="5"/>
      <c r="EF503" s="5"/>
      <c r="EG503" s="5"/>
      <c r="EH503" s="5"/>
      <c r="EI503" s="5"/>
      <c r="EJ503" s="5"/>
      <c r="EK503" s="5"/>
      <c r="EL503" s="5"/>
      <c r="EM503" s="5"/>
      <c r="EN503" s="5"/>
      <c r="EO503" s="5"/>
      <c r="EP503" s="5"/>
      <c r="EQ503" s="5"/>
      <c r="ER503" s="5"/>
      <c r="ES503" s="5"/>
      <c r="ET503" s="5"/>
      <c r="EU503" s="5"/>
      <c r="EV503" s="5"/>
      <c r="EW503" s="5"/>
      <c r="EX503" s="5"/>
      <c r="EY503" s="5"/>
      <c r="EZ503" s="5"/>
      <c r="FA503" s="5"/>
      <c r="FB503" s="5"/>
      <c r="FC503" s="5"/>
      <c r="FD503" s="5"/>
      <c r="FE503" s="5"/>
      <c r="FF503" s="5"/>
      <c r="FG503" s="5"/>
      <c r="FH503" s="5"/>
      <c r="FI503" s="5"/>
      <c r="FJ503" s="5"/>
      <c r="FK503" s="5"/>
      <c r="FL503" s="5"/>
      <c r="FM503" s="5"/>
      <c r="FN503" s="5"/>
    </row>
    <row r="504" spans="21:170" x14ac:dyDescent="0.2">
      <c r="U504" s="5"/>
      <c r="V504" s="5"/>
      <c r="W504" s="5"/>
      <c r="AK504" s="5"/>
      <c r="AL504" s="5"/>
      <c r="AM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  <c r="BO504" s="5"/>
      <c r="BP504" s="5"/>
      <c r="BQ504" s="5"/>
      <c r="BR504" s="5"/>
      <c r="BS504" s="5"/>
      <c r="BT504" s="5"/>
      <c r="BU504" s="5"/>
      <c r="BV504" s="5"/>
      <c r="BW504" s="5"/>
      <c r="BX504" s="5"/>
      <c r="BY504" s="5"/>
      <c r="BZ504" s="5"/>
      <c r="CA504" s="5"/>
      <c r="CB504" s="5"/>
      <c r="CC504" s="5"/>
      <c r="CD504" s="5"/>
      <c r="CE504" s="5"/>
      <c r="CF504" s="5"/>
      <c r="CG504" s="5"/>
      <c r="CH504" s="5"/>
      <c r="CI504" s="5"/>
      <c r="CJ504" s="5"/>
      <c r="CK504" s="5"/>
      <c r="CL504" s="5"/>
      <c r="CM504" s="5"/>
      <c r="CN504" s="5"/>
      <c r="CO504" s="5"/>
      <c r="CP504" s="5"/>
      <c r="CQ504" s="5"/>
      <c r="CR504" s="5"/>
      <c r="CS504" s="5"/>
      <c r="CT504" s="5"/>
      <c r="CU504" s="5"/>
      <c r="CV504" s="5"/>
      <c r="CW504" s="5"/>
      <c r="CX504" s="5"/>
      <c r="CY504" s="5"/>
      <c r="CZ504" s="5"/>
      <c r="DA504" s="5"/>
      <c r="DB504" s="5"/>
      <c r="DC504" s="5"/>
      <c r="DD504" s="5"/>
      <c r="DE504" s="5"/>
      <c r="DF504" s="5"/>
      <c r="DG504" s="5"/>
      <c r="DH504" s="5"/>
      <c r="DI504" s="5"/>
      <c r="DJ504" s="5"/>
      <c r="DK504" s="5"/>
      <c r="DL504" s="5"/>
      <c r="DM504" s="5"/>
      <c r="DN504" s="5"/>
      <c r="DO504" s="5"/>
      <c r="DP504" s="5"/>
      <c r="DQ504" s="5"/>
      <c r="DR504" s="5"/>
      <c r="DS504" s="5"/>
      <c r="DT504" s="5"/>
      <c r="DU504" s="5"/>
      <c r="DV504" s="5"/>
      <c r="DW504" s="5"/>
      <c r="DX504" s="5"/>
      <c r="DY504" s="5"/>
      <c r="DZ504" s="5"/>
      <c r="EA504" s="5"/>
      <c r="EB504" s="5"/>
      <c r="EC504" s="5"/>
      <c r="ED504" s="5"/>
      <c r="EE504" s="5"/>
      <c r="EF504" s="5"/>
      <c r="EG504" s="5"/>
      <c r="EH504" s="5"/>
      <c r="EI504" s="5"/>
      <c r="EJ504" s="5"/>
      <c r="EK504" s="5"/>
      <c r="EL504" s="5"/>
      <c r="EM504" s="5"/>
      <c r="EN504" s="5"/>
      <c r="EO504" s="5"/>
      <c r="EP504" s="5"/>
      <c r="EQ504" s="5"/>
      <c r="ER504" s="5"/>
      <c r="ES504" s="5"/>
      <c r="ET504" s="5"/>
      <c r="EU504" s="5"/>
      <c r="EV504" s="5"/>
      <c r="EW504" s="5"/>
      <c r="EX504" s="5"/>
      <c r="EY504" s="5"/>
      <c r="EZ504" s="5"/>
      <c r="FA504" s="5"/>
      <c r="FB504" s="5"/>
      <c r="FC504" s="5"/>
      <c r="FD504" s="5"/>
      <c r="FE504" s="5"/>
      <c r="FF504" s="5"/>
      <c r="FG504" s="5"/>
      <c r="FH504" s="5"/>
      <c r="FI504" s="5"/>
      <c r="FJ504" s="5"/>
      <c r="FK504" s="5"/>
      <c r="FL504" s="5"/>
      <c r="FM504" s="5"/>
      <c r="FN504" s="5"/>
    </row>
    <row r="505" spans="21:170" x14ac:dyDescent="0.2">
      <c r="U505" s="5"/>
      <c r="V505" s="5"/>
      <c r="W505" s="5"/>
      <c r="AK505" s="5"/>
      <c r="AL505" s="5"/>
      <c r="AM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  <c r="BO505" s="5"/>
      <c r="BP505" s="5"/>
      <c r="BQ505" s="5"/>
      <c r="BR505" s="5"/>
      <c r="BS505" s="5"/>
      <c r="BT505" s="5"/>
      <c r="BU505" s="5"/>
      <c r="BV505" s="5"/>
      <c r="BW505" s="5"/>
      <c r="BX505" s="5"/>
      <c r="BY505" s="5"/>
      <c r="BZ505" s="5"/>
      <c r="CA505" s="5"/>
      <c r="CB505" s="5"/>
      <c r="CC505" s="5"/>
      <c r="CD505" s="5"/>
      <c r="CE505" s="5"/>
      <c r="CF505" s="5"/>
      <c r="CG505" s="5"/>
      <c r="CH505" s="5"/>
      <c r="CI505" s="5"/>
      <c r="CJ505" s="5"/>
      <c r="CK505" s="5"/>
      <c r="CL505" s="5"/>
      <c r="CM505" s="5"/>
      <c r="CN505" s="5"/>
      <c r="CO505" s="5"/>
      <c r="CP505" s="5"/>
      <c r="CQ505" s="5"/>
      <c r="CR505" s="5"/>
      <c r="CS505" s="5"/>
      <c r="CT505" s="5"/>
      <c r="CU505" s="5"/>
      <c r="CV505" s="5"/>
      <c r="CW505" s="5"/>
      <c r="CX505" s="5"/>
      <c r="CY505" s="5"/>
      <c r="CZ505" s="5"/>
      <c r="DA505" s="5"/>
      <c r="DB505" s="5"/>
      <c r="DC505" s="5"/>
      <c r="DD505" s="5"/>
      <c r="DE505" s="5"/>
      <c r="DF505" s="5"/>
      <c r="DG505" s="5"/>
      <c r="DH505" s="5"/>
      <c r="DI505" s="5"/>
      <c r="DJ505" s="5"/>
      <c r="DK505" s="5"/>
      <c r="DL505" s="5"/>
      <c r="DM505" s="5"/>
      <c r="DN505" s="5"/>
      <c r="DO505" s="5"/>
      <c r="DP505" s="5"/>
      <c r="DQ505" s="5"/>
      <c r="DR505" s="5"/>
      <c r="DS505" s="5"/>
      <c r="DT505" s="5"/>
      <c r="DU505" s="5"/>
      <c r="DV505" s="5"/>
      <c r="DW505" s="5"/>
      <c r="DX505" s="5"/>
      <c r="DY505" s="5"/>
      <c r="DZ505" s="5"/>
      <c r="EA505" s="5"/>
      <c r="EB505" s="5"/>
      <c r="EC505" s="5"/>
      <c r="ED505" s="5"/>
      <c r="EE505" s="5"/>
      <c r="EF505" s="5"/>
      <c r="EG505" s="5"/>
      <c r="EH505" s="5"/>
      <c r="EI505" s="5"/>
      <c r="EJ505" s="5"/>
      <c r="EK505" s="5"/>
      <c r="EL505" s="5"/>
      <c r="EM505" s="5"/>
      <c r="EN505" s="5"/>
      <c r="EO505" s="5"/>
      <c r="EP505" s="5"/>
      <c r="EQ505" s="5"/>
      <c r="ER505" s="5"/>
      <c r="ES505" s="5"/>
      <c r="ET505" s="5"/>
      <c r="EU505" s="5"/>
      <c r="EV505" s="5"/>
      <c r="EW505" s="5"/>
      <c r="EX505" s="5"/>
      <c r="EY505" s="5"/>
      <c r="EZ505" s="5"/>
      <c r="FA505" s="5"/>
      <c r="FB505" s="5"/>
      <c r="FC505" s="5"/>
      <c r="FD505" s="5"/>
      <c r="FE505" s="5"/>
      <c r="FF505" s="5"/>
      <c r="FG505" s="5"/>
      <c r="FH505" s="5"/>
      <c r="FI505" s="5"/>
      <c r="FJ505" s="5"/>
      <c r="FK505" s="5"/>
      <c r="FL505" s="5"/>
      <c r="FM505" s="5"/>
      <c r="FN505" s="5"/>
    </row>
    <row r="506" spans="21:170" x14ac:dyDescent="0.2">
      <c r="U506" s="5"/>
      <c r="V506" s="5"/>
      <c r="W506" s="5"/>
      <c r="AK506" s="5"/>
      <c r="AL506" s="5"/>
      <c r="AM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  <c r="BO506" s="5"/>
      <c r="BP506" s="5"/>
      <c r="BQ506" s="5"/>
      <c r="BR506" s="5"/>
      <c r="BS506" s="5"/>
      <c r="BT506" s="5"/>
      <c r="BU506" s="5"/>
      <c r="BV506" s="5"/>
      <c r="BW506" s="5"/>
      <c r="BX506" s="5"/>
      <c r="BY506" s="5"/>
      <c r="BZ506" s="5"/>
      <c r="CA506" s="5"/>
      <c r="CB506" s="5"/>
      <c r="CC506" s="5"/>
      <c r="CD506" s="5"/>
      <c r="CE506" s="5"/>
      <c r="CF506" s="5"/>
      <c r="CG506" s="5"/>
      <c r="CH506" s="5"/>
      <c r="CI506" s="5"/>
      <c r="CJ506" s="5"/>
      <c r="CK506" s="5"/>
      <c r="CL506" s="5"/>
      <c r="CM506" s="5"/>
      <c r="CN506" s="5"/>
      <c r="CO506" s="5"/>
      <c r="CP506" s="5"/>
      <c r="CQ506" s="5"/>
      <c r="CR506" s="5"/>
      <c r="CS506" s="5"/>
      <c r="CT506" s="5"/>
      <c r="CU506" s="5"/>
      <c r="CV506" s="5"/>
      <c r="CW506" s="5"/>
      <c r="CX506" s="5"/>
      <c r="CY506" s="5"/>
      <c r="CZ506" s="5"/>
      <c r="DA506" s="5"/>
      <c r="DB506" s="5"/>
      <c r="DC506" s="5"/>
      <c r="DD506" s="5"/>
      <c r="DE506" s="5"/>
      <c r="DF506" s="5"/>
      <c r="DG506" s="5"/>
      <c r="DH506" s="5"/>
      <c r="DI506" s="5"/>
      <c r="DJ506" s="5"/>
      <c r="DK506" s="5"/>
      <c r="DL506" s="5"/>
      <c r="DM506" s="5"/>
      <c r="DN506" s="5"/>
      <c r="DO506" s="5"/>
      <c r="DP506" s="5"/>
      <c r="DQ506" s="5"/>
      <c r="DR506" s="5"/>
      <c r="DS506" s="5"/>
      <c r="DT506" s="5"/>
      <c r="DU506" s="5"/>
      <c r="DV506" s="5"/>
      <c r="DW506" s="5"/>
      <c r="DX506" s="5"/>
      <c r="DY506" s="5"/>
      <c r="DZ506" s="5"/>
      <c r="EA506" s="5"/>
      <c r="EB506" s="5"/>
      <c r="EC506" s="5"/>
      <c r="ED506" s="5"/>
      <c r="EE506" s="5"/>
      <c r="EF506" s="5"/>
      <c r="EG506" s="5"/>
      <c r="EH506" s="5"/>
      <c r="EI506" s="5"/>
      <c r="EJ506" s="5"/>
      <c r="EK506" s="5"/>
      <c r="EL506" s="5"/>
      <c r="EM506" s="5"/>
      <c r="EN506" s="5"/>
      <c r="EO506" s="5"/>
      <c r="EP506" s="5"/>
      <c r="EQ506" s="5"/>
      <c r="ER506" s="5"/>
      <c r="ES506" s="5"/>
      <c r="ET506" s="5"/>
      <c r="EU506" s="5"/>
      <c r="EV506" s="5"/>
      <c r="EW506" s="5"/>
      <c r="EX506" s="5"/>
      <c r="EY506" s="5"/>
      <c r="EZ506" s="5"/>
      <c r="FA506" s="5"/>
      <c r="FB506" s="5"/>
      <c r="FC506" s="5"/>
      <c r="FD506" s="5"/>
      <c r="FE506" s="5"/>
      <c r="FF506" s="5"/>
      <c r="FG506" s="5"/>
      <c r="FH506" s="5"/>
      <c r="FI506" s="5"/>
      <c r="FJ506" s="5"/>
      <c r="FK506" s="5"/>
      <c r="FL506" s="5"/>
      <c r="FM506" s="5"/>
      <c r="FN506" s="5"/>
    </row>
    <row r="507" spans="21:170" x14ac:dyDescent="0.2">
      <c r="U507" s="5"/>
      <c r="V507" s="5"/>
      <c r="W507" s="5"/>
      <c r="AK507" s="5"/>
      <c r="AL507" s="5"/>
      <c r="AM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  <c r="BO507" s="5"/>
      <c r="BP507" s="5"/>
      <c r="BQ507" s="5"/>
      <c r="BR507" s="5"/>
      <c r="BS507" s="5"/>
      <c r="BT507" s="5"/>
      <c r="BU507" s="5"/>
      <c r="BV507" s="5"/>
      <c r="BW507" s="5"/>
      <c r="BX507" s="5"/>
      <c r="BY507" s="5"/>
      <c r="BZ507" s="5"/>
      <c r="CA507" s="5"/>
      <c r="CB507" s="5"/>
      <c r="CC507" s="5"/>
      <c r="CD507" s="5"/>
      <c r="CE507" s="5"/>
      <c r="CF507" s="5"/>
      <c r="CG507" s="5"/>
      <c r="CH507" s="5"/>
      <c r="CI507" s="5"/>
      <c r="CJ507" s="5"/>
      <c r="CK507" s="5"/>
      <c r="CL507" s="5"/>
      <c r="CM507" s="5"/>
      <c r="CN507" s="5"/>
      <c r="CO507" s="5"/>
      <c r="CP507" s="5"/>
      <c r="CQ507" s="5"/>
      <c r="CR507" s="5"/>
      <c r="CS507" s="5"/>
      <c r="CT507" s="5"/>
      <c r="CU507" s="5"/>
      <c r="CV507" s="5"/>
      <c r="CW507" s="5"/>
      <c r="CX507" s="5"/>
      <c r="CY507" s="5"/>
      <c r="CZ507" s="5"/>
      <c r="DA507" s="5"/>
      <c r="DB507" s="5"/>
      <c r="DC507" s="5"/>
      <c r="DD507" s="5"/>
      <c r="DE507" s="5"/>
      <c r="DF507" s="5"/>
      <c r="DG507" s="5"/>
      <c r="DH507" s="5"/>
      <c r="DI507" s="5"/>
      <c r="DJ507" s="5"/>
      <c r="DK507" s="5"/>
      <c r="DL507" s="5"/>
      <c r="DM507" s="5"/>
      <c r="DN507" s="5"/>
      <c r="DO507" s="5"/>
      <c r="DP507" s="5"/>
      <c r="DQ507" s="5"/>
      <c r="DR507" s="5"/>
      <c r="DS507" s="5"/>
      <c r="DT507" s="5"/>
      <c r="DU507" s="5"/>
      <c r="DV507" s="5"/>
      <c r="DW507" s="5"/>
      <c r="DX507" s="5"/>
      <c r="DY507" s="5"/>
      <c r="DZ507" s="5"/>
      <c r="EA507" s="5"/>
      <c r="EB507" s="5"/>
      <c r="EC507" s="5"/>
      <c r="ED507" s="5"/>
      <c r="EE507" s="5"/>
      <c r="EF507" s="5"/>
      <c r="EG507" s="5"/>
      <c r="EH507" s="5"/>
      <c r="EI507" s="5"/>
      <c r="EJ507" s="5"/>
      <c r="EK507" s="5"/>
      <c r="EL507" s="5"/>
      <c r="EM507" s="5"/>
      <c r="EN507" s="5"/>
      <c r="EO507" s="5"/>
      <c r="EP507" s="5"/>
      <c r="EQ507" s="5"/>
      <c r="ER507" s="5"/>
      <c r="ES507" s="5"/>
      <c r="ET507" s="5"/>
      <c r="EU507" s="5"/>
      <c r="EV507" s="5"/>
      <c r="EW507" s="5"/>
      <c r="EX507" s="5"/>
      <c r="EY507" s="5"/>
      <c r="EZ507" s="5"/>
      <c r="FA507" s="5"/>
      <c r="FB507" s="5"/>
      <c r="FC507" s="5"/>
      <c r="FD507" s="5"/>
      <c r="FE507" s="5"/>
      <c r="FF507" s="5"/>
      <c r="FG507" s="5"/>
      <c r="FH507" s="5"/>
      <c r="FI507" s="5"/>
      <c r="FJ507" s="5"/>
      <c r="FK507" s="5"/>
      <c r="FL507" s="5"/>
      <c r="FM507" s="5"/>
      <c r="FN507" s="5"/>
    </row>
    <row r="508" spans="21:170" x14ac:dyDescent="0.2">
      <c r="U508" s="5"/>
      <c r="V508" s="5"/>
      <c r="W508" s="5"/>
      <c r="AK508" s="5"/>
      <c r="AL508" s="5"/>
      <c r="AM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  <c r="BO508" s="5"/>
      <c r="BP508" s="5"/>
      <c r="BQ508" s="5"/>
      <c r="BR508" s="5"/>
      <c r="BS508" s="5"/>
      <c r="BT508" s="5"/>
      <c r="BU508" s="5"/>
      <c r="BV508" s="5"/>
      <c r="BW508" s="5"/>
      <c r="BX508" s="5"/>
      <c r="BY508" s="5"/>
      <c r="BZ508" s="5"/>
      <c r="CA508" s="5"/>
      <c r="CB508" s="5"/>
      <c r="CC508" s="5"/>
      <c r="CD508" s="5"/>
      <c r="CE508" s="5"/>
      <c r="CF508" s="5"/>
      <c r="CG508" s="5"/>
      <c r="CH508" s="5"/>
      <c r="CI508" s="5"/>
      <c r="CJ508" s="5"/>
      <c r="CK508" s="5"/>
      <c r="CL508" s="5"/>
      <c r="CM508" s="5"/>
      <c r="CN508" s="5"/>
      <c r="CO508" s="5"/>
      <c r="CP508" s="5"/>
      <c r="CQ508" s="5"/>
      <c r="CR508" s="5"/>
      <c r="CS508" s="5"/>
      <c r="CT508" s="5"/>
      <c r="CU508" s="5"/>
      <c r="CV508" s="5"/>
      <c r="CW508" s="5"/>
      <c r="CX508" s="5"/>
      <c r="CY508" s="5"/>
      <c r="CZ508" s="5"/>
      <c r="DA508" s="5"/>
      <c r="DB508" s="5"/>
      <c r="DC508" s="5"/>
      <c r="DD508" s="5"/>
      <c r="DE508" s="5"/>
      <c r="DF508" s="5"/>
      <c r="DG508" s="5"/>
      <c r="DH508" s="5"/>
      <c r="DI508" s="5"/>
      <c r="DJ508" s="5"/>
      <c r="DK508" s="5"/>
      <c r="DL508" s="5"/>
      <c r="DM508" s="5"/>
      <c r="DN508" s="5"/>
      <c r="DO508" s="5"/>
      <c r="DP508" s="5"/>
      <c r="DQ508" s="5"/>
      <c r="DR508" s="5"/>
      <c r="DS508" s="5"/>
      <c r="DT508" s="5"/>
      <c r="DU508" s="5"/>
      <c r="DV508" s="5"/>
      <c r="DW508" s="5"/>
      <c r="DX508" s="5"/>
      <c r="DY508" s="5"/>
      <c r="DZ508" s="5"/>
      <c r="EA508" s="5"/>
      <c r="EB508" s="5"/>
      <c r="EC508" s="5"/>
      <c r="ED508" s="5"/>
      <c r="EE508" s="5"/>
      <c r="EF508" s="5"/>
      <c r="EG508" s="5"/>
      <c r="EH508" s="5"/>
      <c r="EI508" s="5"/>
      <c r="EJ508" s="5"/>
      <c r="EK508" s="5"/>
      <c r="EL508" s="5"/>
      <c r="EM508" s="5"/>
      <c r="EN508" s="5"/>
      <c r="EO508" s="5"/>
      <c r="EP508" s="5"/>
      <c r="EQ508" s="5"/>
      <c r="ER508" s="5"/>
      <c r="ES508" s="5"/>
      <c r="ET508" s="5"/>
      <c r="EU508" s="5"/>
      <c r="EV508" s="5"/>
      <c r="EW508" s="5"/>
      <c r="EX508" s="5"/>
      <c r="EY508" s="5"/>
      <c r="EZ508" s="5"/>
      <c r="FA508" s="5"/>
      <c r="FB508" s="5"/>
      <c r="FC508" s="5"/>
      <c r="FD508" s="5"/>
      <c r="FE508" s="5"/>
      <c r="FF508" s="5"/>
      <c r="FG508" s="5"/>
      <c r="FH508" s="5"/>
      <c r="FI508" s="5"/>
      <c r="FJ508" s="5"/>
      <c r="FK508" s="5"/>
      <c r="FL508" s="5"/>
      <c r="FM508" s="5"/>
      <c r="FN508" s="5"/>
    </row>
    <row r="509" spans="21:170" x14ac:dyDescent="0.2">
      <c r="U509" s="5"/>
      <c r="V509" s="5"/>
      <c r="W509" s="5"/>
      <c r="AK509" s="5"/>
      <c r="AL509" s="5"/>
      <c r="AM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  <c r="BO509" s="5"/>
      <c r="BP509" s="5"/>
      <c r="BQ509" s="5"/>
      <c r="BR509" s="5"/>
      <c r="BS509" s="5"/>
      <c r="BT509" s="5"/>
      <c r="BU509" s="5"/>
      <c r="BV509" s="5"/>
      <c r="BW509" s="5"/>
      <c r="BX509" s="5"/>
      <c r="BY509" s="5"/>
      <c r="BZ509" s="5"/>
      <c r="CA509" s="5"/>
      <c r="CB509" s="5"/>
      <c r="CC509" s="5"/>
      <c r="CD509" s="5"/>
      <c r="CE509" s="5"/>
      <c r="CF509" s="5"/>
      <c r="CG509" s="5"/>
      <c r="CH509" s="5"/>
      <c r="CI509" s="5"/>
      <c r="CJ509" s="5"/>
      <c r="CK509" s="5"/>
      <c r="CL509" s="5"/>
      <c r="CM509" s="5"/>
      <c r="CN509" s="5"/>
      <c r="CO509" s="5"/>
      <c r="CP509" s="5"/>
      <c r="CQ509" s="5"/>
      <c r="CR509" s="5"/>
      <c r="CS509" s="5"/>
      <c r="CT509" s="5"/>
      <c r="CU509" s="5"/>
      <c r="CV509" s="5"/>
      <c r="CW509" s="5"/>
      <c r="CX509" s="5"/>
      <c r="CY509" s="5"/>
      <c r="CZ509" s="5"/>
      <c r="DA509" s="5"/>
      <c r="DB509" s="5"/>
      <c r="DC509" s="5"/>
      <c r="DD509" s="5"/>
      <c r="DE509" s="5"/>
      <c r="DF509" s="5"/>
      <c r="DG509" s="5"/>
      <c r="DH509" s="5"/>
      <c r="DI509" s="5"/>
      <c r="DJ509" s="5"/>
      <c r="DK509" s="5"/>
      <c r="DL509" s="5"/>
      <c r="DM509" s="5"/>
      <c r="DN509" s="5"/>
      <c r="DO509" s="5"/>
      <c r="DP509" s="5"/>
      <c r="DQ509" s="5"/>
      <c r="DR509" s="5"/>
      <c r="DS509" s="5"/>
      <c r="DT509" s="5"/>
      <c r="DU509" s="5"/>
      <c r="DV509" s="5"/>
      <c r="DW509" s="5"/>
      <c r="DX509" s="5"/>
      <c r="DY509" s="5"/>
      <c r="DZ509" s="5"/>
      <c r="EA509" s="5"/>
      <c r="EB509" s="5"/>
      <c r="EC509" s="5"/>
      <c r="ED509" s="5"/>
      <c r="EE509" s="5"/>
      <c r="EF509" s="5"/>
      <c r="EG509" s="5"/>
      <c r="EH509" s="5"/>
      <c r="EI509" s="5"/>
      <c r="EJ509" s="5"/>
      <c r="EK509" s="5"/>
      <c r="EL509" s="5"/>
      <c r="EM509" s="5"/>
      <c r="EN509" s="5"/>
      <c r="EO509" s="5"/>
      <c r="EP509" s="5"/>
      <c r="EQ509" s="5"/>
      <c r="ER509" s="5"/>
      <c r="ES509" s="5"/>
      <c r="ET509" s="5"/>
      <c r="EU509" s="5"/>
      <c r="EV509" s="5"/>
      <c r="EW509" s="5"/>
      <c r="EX509" s="5"/>
      <c r="EY509" s="5"/>
      <c r="EZ509" s="5"/>
      <c r="FA509" s="5"/>
      <c r="FB509" s="5"/>
      <c r="FC509" s="5"/>
      <c r="FD509" s="5"/>
      <c r="FE509" s="5"/>
      <c r="FF509" s="5"/>
      <c r="FG509" s="5"/>
      <c r="FH509" s="5"/>
      <c r="FI509" s="5"/>
      <c r="FJ509" s="5"/>
      <c r="FK509" s="5"/>
      <c r="FL509" s="5"/>
      <c r="FM509" s="5"/>
      <c r="FN509" s="5"/>
    </row>
    <row r="510" spans="21:170" x14ac:dyDescent="0.2">
      <c r="U510" s="5"/>
      <c r="V510" s="5"/>
      <c r="W510" s="5"/>
      <c r="AK510" s="5"/>
      <c r="AL510" s="5"/>
      <c r="AM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  <c r="BO510" s="5"/>
      <c r="BP510" s="5"/>
      <c r="BQ510" s="5"/>
      <c r="BR510" s="5"/>
      <c r="BS510" s="5"/>
      <c r="BT510" s="5"/>
      <c r="BU510" s="5"/>
      <c r="BV510" s="5"/>
      <c r="BW510" s="5"/>
      <c r="BX510" s="5"/>
      <c r="BY510" s="5"/>
      <c r="BZ510" s="5"/>
      <c r="CA510" s="5"/>
      <c r="CB510" s="5"/>
      <c r="CC510" s="5"/>
      <c r="CD510" s="5"/>
      <c r="CE510" s="5"/>
      <c r="CF510" s="5"/>
      <c r="CG510" s="5"/>
      <c r="CH510" s="5"/>
      <c r="CI510" s="5"/>
      <c r="CJ510" s="5"/>
      <c r="CK510" s="5"/>
      <c r="CL510" s="5"/>
      <c r="CM510" s="5"/>
      <c r="CN510" s="5"/>
      <c r="CO510" s="5"/>
      <c r="CP510" s="5"/>
      <c r="CQ510" s="5"/>
      <c r="CR510" s="5"/>
      <c r="CS510" s="5"/>
      <c r="CT510" s="5"/>
      <c r="CU510" s="5"/>
      <c r="CV510" s="5"/>
      <c r="CW510" s="5"/>
      <c r="CX510" s="5"/>
      <c r="CY510" s="5"/>
      <c r="CZ510" s="5"/>
      <c r="DA510" s="5"/>
      <c r="DB510" s="5"/>
      <c r="DC510" s="5"/>
      <c r="DD510" s="5"/>
      <c r="DE510" s="5"/>
      <c r="DF510" s="5"/>
      <c r="DG510" s="5"/>
      <c r="DH510" s="5"/>
      <c r="DI510" s="5"/>
      <c r="DJ510" s="5"/>
      <c r="DK510" s="5"/>
      <c r="DL510" s="5"/>
      <c r="DM510" s="5"/>
      <c r="DN510" s="5"/>
      <c r="DO510" s="5"/>
      <c r="DP510" s="5"/>
      <c r="DQ510" s="5"/>
      <c r="DR510" s="5"/>
      <c r="DS510" s="5"/>
      <c r="DT510" s="5"/>
      <c r="DU510" s="5"/>
      <c r="DV510" s="5"/>
      <c r="DW510" s="5"/>
      <c r="DX510" s="5"/>
      <c r="DY510" s="5"/>
      <c r="DZ510" s="5"/>
      <c r="EA510" s="5"/>
      <c r="EB510" s="5"/>
      <c r="EC510" s="5"/>
      <c r="ED510" s="5"/>
      <c r="EE510" s="5"/>
      <c r="EF510" s="5"/>
      <c r="EG510" s="5"/>
      <c r="EH510" s="5"/>
      <c r="EI510" s="5"/>
      <c r="EJ510" s="5"/>
      <c r="EK510" s="5"/>
      <c r="EL510" s="5"/>
      <c r="EM510" s="5"/>
      <c r="EN510" s="5"/>
      <c r="EO510" s="5"/>
      <c r="EP510" s="5"/>
      <c r="EQ510" s="5"/>
      <c r="ER510" s="5"/>
      <c r="ES510" s="5"/>
      <c r="ET510" s="5"/>
      <c r="EU510" s="5"/>
      <c r="EV510" s="5"/>
      <c r="EW510" s="5"/>
      <c r="EX510" s="5"/>
      <c r="EY510" s="5"/>
      <c r="EZ510" s="5"/>
      <c r="FA510" s="5"/>
      <c r="FB510" s="5"/>
      <c r="FC510" s="5"/>
      <c r="FD510" s="5"/>
      <c r="FE510" s="5"/>
      <c r="FF510" s="5"/>
      <c r="FG510" s="5"/>
      <c r="FH510" s="5"/>
      <c r="FI510" s="5"/>
      <c r="FJ510" s="5"/>
      <c r="FK510" s="5"/>
      <c r="FL510" s="5"/>
      <c r="FM510" s="5"/>
      <c r="FN510" s="5"/>
    </row>
    <row r="511" spans="21:170" x14ac:dyDescent="0.2">
      <c r="U511" s="5"/>
      <c r="V511" s="5"/>
      <c r="W511" s="5"/>
      <c r="AK511" s="5"/>
      <c r="AL511" s="5"/>
      <c r="AM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  <c r="BO511" s="5"/>
      <c r="BP511" s="5"/>
      <c r="BQ511" s="5"/>
      <c r="BR511" s="5"/>
      <c r="BS511" s="5"/>
      <c r="BT511" s="5"/>
      <c r="BU511" s="5"/>
      <c r="BV511" s="5"/>
      <c r="BW511" s="5"/>
      <c r="BX511" s="5"/>
      <c r="BY511" s="5"/>
      <c r="BZ511" s="5"/>
      <c r="CA511" s="5"/>
      <c r="CB511" s="5"/>
      <c r="CC511" s="5"/>
      <c r="CD511" s="5"/>
      <c r="CE511" s="5"/>
      <c r="CF511" s="5"/>
      <c r="CG511" s="5"/>
      <c r="CH511" s="5"/>
      <c r="CI511" s="5"/>
      <c r="CJ511" s="5"/>
      <c r="CK511" s="5"/>
      <c r="CL511" s="5"/>
      <c r="CM511" s="5"/>
      <c r="CN511" s="5"/>
      <c r="CO511" s="5"/>
      <c r="CP511" s="5"/>
      <c r="CQ511" s="5"/>
      <c r="CR511" s="5"/>
      <c r="CS511" s="5"/>
      <c r="CT511" s="5"/>
      <c r="CU511" s="5"/>
      <c r="CV511" s="5"/>
      <c r="CW511" s="5"/>
      <c r="CX511" s="5"/>
      <c r="CY511" s="5"/>
      <c r="CZ511" s="5"/>
      <c r="DA511" s="5"/>
      <c r="DB511" s="5"/>
      <c r="DC511" s="5"/>
      <c r="DD511" s="5"/>
      <c r="DE511" s="5"/>
      <c r="DF511" s="5"/>
      <c r="DG511" s="5"/>
      <c r="DH511" s="5"/>
      <c r="DI511" s="5"/>
      <c r="DJ511" s="5"/>
      <c r="DK511" s="5"/>
      <c r="DL511" s="5"/>
      <c r="DM511" s="5"/>
      <c r="DN511" s="5"/>
      <c r="DO511" s="5"/>
      <c r="DP511" s="5"/>
      <c r="DQ511" s="5"/>
      <c r="DR511" s="5"/>
      <c r="DS511" s="5"/>
      <c r="DT511" s="5"/>
      <c r="DU511" s="5"/>
      <c r="DV511" s="5"/>
      <c r="DW511" s="5"/>
      <c r="DX511" s="5"/>
      <c r="DY511" s="5"/>
      <c r="DZ511" s="5"/>
      <c r="EA511" s="5"/>
      <c r="EB511" s="5"/>
      <c r="EC511" s="5"/>
      <c r="ED511" s="5"/>
      <c r="EE511" s="5"/>
      <c r="EF511" s="5"/>
      <c r="EG511" s="5"/>
      <c r="EH511" s="5"/>
      <c r="EI511" s="5"/>
      <c r="EJ511" s="5"/>
      <c r="EK511" s="5"/>
      <c r="EL511" s="5"/>
      <c r="EM511" s="5"/>
      <c r="EN511" s="5"/>
      <c r="EO511" s="5"/>
      <c r="EP511" s="5"/>
      <c r="EQ511" s="5"/>
      <c r="ER511" s="5"/>
      <c r="ES511" s="5"/>
      <c r="ET511" s="5"/>
      <c r="EU511" s="5"/>
      <c r="EV511" s="5"/>
      <c r="EW511" s="5"/>
      <c r="EX511" s="5"/>
      <c r="EY511" s="5"/>
      <c r="EZ511" s="5"/>
      <c r="FA511" s="5"/>
      <c r="FB511" s="5"/>
      <c r="FC511" s="5"/>
      <c r="FD511" s="5"/>
      <c r="FE511" s="5"/>
      <c r="FF511" s="5"/>
      <c r="FG511" s="5"/>
      <c r="FH511" s="5"/>
      <c r="FI511" s="5"/>
      <c r="FJ511" s="5"/>
      <c r="FK511" s="5"/>
      <c r="FL511" s="5"/>
      <c r="FM511" s="5"/>
      <c r="FN511" s="5"/>
    </row>
    <row r="512" spans="21:170" x14ac:dyDescent="0.2">
      <c r="U512" s="5"/>
      <c r="V512" s="5"/>
      <c r="W512" s="5"/>
      <c r="AK512" s="5"/>
      <c r="AL512" s="5"/>
      <c r="AM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  <c r="BO512" s="5"/>
      <c r="BP512" s="5"/>
      <c r="BQ512" s="5"/>
      <c r="BR512" s="5"/>
      <c r="BS512" s="5"/>
      <c r="BT512" s="5"/>
      <c r="BU512" s="5"/>
      <c r="BV512" s="5"/>
      <c r="BW512" s="5"/>
      <c r="BX512" s="5"/>
      <c r="BY512" s="5"/>
      <c r="BZ512" s="5"/>
      <c r="CA512" s="5"/>
      <c r="CB512" s="5"/>
      <c r="CC512" s="5"/>
      <c r="CD512" s="5"/>
      <c r="CE512" s="5"/>
      <c r="CF512" s="5"/>
      <c r="CG512" s="5"/>
      <c r="CH512" s="5"/>
      <c r="CI512" s="5"/>
      <c r="CJ512" s="5"/>
      <c r="CK512" s="5"/>
      <c r="CL512" s="5"/>
      <c r="CM512" s="5"/>
      <c r="CN512" s="5"/>
      <c r="CO512" s="5"/>
      <c r="CP512" s="5"/>
      <c r="CQ512" s="5"/>
      <c r="CR512" s="5"/>
      <c r="CS512" s="5"/>
      <c r="CT512" s="5"/>
      <c r="CU512" s="5"/>
      <c r="CV512" s="5"/>
      <c r="CW512" s="5"/>
      <c r="CX512" s="5"/>
      <c r="CY512" s="5"/>
      <c r="CZ512" s="5"/>
      <c r="DA512" s="5"/>
      <c r="DB512" s="5"/>
      <c r="DC512" s="5"/>
      <c r="DD512" s="5"/>
      <c r="DE512" s="5"/>
      <c r="DF512" s="5"/>
      <c r="DG512" s="5"/>
      <c r="DH512" s="5"/>
      <c r="DI512" s="5"/>
      <c r="DJ512" s="5"/>
      <c r="DK512" s="5"/>
      <c r="DL512" s="5"/>
      <c r="DM512" s="5"/>
      <c r="DN512" s="5"/>
      <c r="DO512" s="5"/>
      <c r="DP512" s="5"/>
      <c r="DQ512" s="5"/>
      <c r="DR512" s="5"/>
      <c r="DS512" s="5"/>
      <c r="DT512" s="5"/>
      <c r="DU512" s="5"/>
      <c r="DV512" s="5"/>
      <c r="DW512" s="5"/>
      <c r="DX512" s="5"/>
      <c r="DY512" s="5"/>
      <c r="DZ512" s="5"/>
      <c r="EA512" s="5"/>
      <c r="EB512" s="5"/>
      <c r="EC512" s="5"/>
      <c r="ED512" s="5"/>
      <c r="EE512" s="5"/>
      <c r="EF512" s="5"/>
      <c r="EG512" s="5"/>
      <c r="EH512" s="5"/>
      <c r="EI512" s="5"/>
      <c r="EJ512" s="5"/>
      <c r="EK512" s="5"/>
      <c r="EL512" s="5"/>
      <c r="EM512" s="5"/>
      <c r="EN512" s="5"/>
      <c r="EO512" s="5"/>
      <c r="EP512" s="5"/>
      <c r="EQ512" s="5"/>
      <c r="ER512" s="5"/>
      <c r="ES512" s="5"/>
      <c r="ET512" s="5"/>
      <c r="EU512" s="5"/>
      <c r="EV512" s="5"/>
      <c r="EW512" s="5"/>
      <c r="EX512" s="5"/>
      <c r="EY512" s="5"/>
      <c r="EZ512" s="5"/>
      <c r="FA512" s="5"/>
      <c r="FB512" s="5"/>
      <c r="FC512" s="5"/>
      <c r="FD512" s="5"/>
      <c r="FE512" s="5"/>
      <c r="FF512" s="5"/>
      <c r="FG512" s="5"/>
      <c r="FH512" s="5"/>
      <c r="FI512" s="5"/>
      <c r="FJ512" s="5"/>
      <c r="FK512" s="5"/>
      <c r="FL512" s="5"/>
      <c r="FM512" s="5"/>
      <c r="FN512" s="5"/>
    </row>
    <row r="513" spans="21:170" x14ac:dyDescent="0.2">
      <c r="U513" s="5"/>
      <c r="V513" s="5"/>
      <c r="W513" s="5"/>
      <c r="AK513" s="5"/>
      <c r="AL513" s="5"/>
      <c r="AM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  <c r="BO513" s="5"/>
      <c r="BP513" s="5"/>
      <c r="BQ513" s="5"/>
      <c r="BR513" s="5"/>
      <c r="BS513" s="5"/>
      <c r="BT513" s="5"/>
      <c r="BU513" s="5"/>
      <c r="BV513" s="5"/>
      <c r="BW513" s="5"/>
      <c r="BX513" s="5"/>
      <c r="BY513" s="5"/>
      <c r="BZ513" s="5"/>
      <c r="CA513" s="5"/>
      <c r="CB513" s="5"/>
      <c r="CC513" s="5"/>
      <c r="CD513" s="5"/>
      <c r="CE513" s="5"/>
      <c r="CF513" s="5"/>
      <c r="CG513" s="5"/>
      <c r="CH513" s="5"/>
      <c r="CI513" s="5"/>
      <c r="CJ513" s="5"/>
      <c r="CK513" s="5"/>
      <c r="CL513" s="5"/>
      <c r="CM513" s="5"/>
      <c r="CN513" s="5"/>
      <c r="CO513" s="5"/>
      <c r="CP513" s="5"/>
      <c r="CQ513" s="5"/>
      <c r="CR513" s="5"/>
      <c r="CS513" s="5"/>
      <c r="CT513" s="5"/>
      <c r="CU513" s="5"/>
      <c r="CV513" s="5"/>
      <c r="CW513" s="5"/>
      <c r="CX513" s="5"/>
      <c r="CY513" s="5"/>
      <c r="CZ513" s="5"/>
      <c r="DA513" s="5"/>
      <c r="DB513" s="5"/>
      <c r="DC513" s="5"/>
      <c r="DD513" s="5"/>
      <c r="DE513" s="5"/>
      <c r="DF513" s="5"/>
      <c r="DG513" s="5"/>
      <c r="DH513" s="5"/>
      <c r="DI513" s="5"/>
      <c r="DJ513" s="5"/>
      <c r="DK513" s="5"/>
      <c r="DL513" s="5"/>
      <c r="DM513" s="5"/>
      <c r="DN513" s="5"/>
      <c r="DO513" s="5"/>
      <c r="DP513" s="5"/>
      <c r="DQ513" s="5"/>
      <c r="DR513" s="5"/>
      <c r="DS513" s="5"/>
      <c r="DT513" s="5"/>
      <c r="DU513" s="5"/>
      <c r="DV513" s="5"/>
      <c r="DW513" s="5"/>
      <c r="DX513" s="5"/>
      <c r="DY513" s="5"/>
      <c r="DZ513" s="5"/>
      <c r="EA513" s="5"/>
      <c r="EB513" s="5"/>
      <c r="EC513" s="5"/>
      <c r="ED513" s="5"/>
      <c r="EE513" s="5"/>
      <c r="EF513" s="5"/>
      <c r="EG513" s="5"/>
      <c r="EH513" s="5"/>
      <c r="EI513" s="5"/>
      <c r="EJ513" s="5"/>
      <c r="EK513" s="5"/>
      <c r="EL513" s="5"/>
      <c r="EM513" s="5"/>
      <c r="EN513" s="5"/>
      <c r="EO513" s="5"/>
      <c r="EP513" s="5"/>
      <c r="EQ513" s="5"/>
      <c r="ER513" s="5"/>
      <c r="ES513" s="5"/>
      <c r="ET513" s="5"/>
      <c r="EU513" s="5"/>
      <c r="EV513" s="5"/>
      <c r="EW513" s="5"/>
      <c r="EX513" s="5"/>
      <c r="EY513" s="5"/>
      <c r="EZ513" s="5"/>
      <c r="FA513" s="5"/>
      <c r="FB513" s="5"/>
      <c r="FC513" s="5"/>
      <c r="FD513" s="5"/>
      <c r="FE513" s="5"/>
      <c r="FF513" s="5"/>
      <c r="FG513" s="5"/>
      <c r="FH513" s="5"/>
      <c r="FI513" s="5"/>
      <c r="FJ513" s="5"/>
      <c r="FK513" s="5"/>
      <c r="FL513" s="5"/>
      <c r="FM513" s="5"/>
      <c r="FN513" s="5"/>
    </row>
    <row r="514" spans="21:170" x14ac:dyDescent="0.2">
      <c r="U514" s="5"/>
      <c r="V514" s="5"/>
      <c r="W514" s="5"/>
      <c r="AK514" s="5"/>
      <c r="AL514" s="5"/>
      <c r="AM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  <c r="BO514" s="5"/>
      <c r="BP514" s="5"/>
      <c r="BQ514" s="5"/>
      <c r="BR514" s="5"/>
      <c r="BS514" s="5"/>
      <c r="BT514" s="5"/>
      <c r="BU514" s="5"/>
      <c r="BV514" s="5"/>
      <c r="BW514" s="5"/>
      <c r="BX514" s="5"/>
      <c r="BY514" s="5"/>
      <c r="BZ514" s="5"/>
      <c r="CA514" s="5"/>
      <c r="CB514" s="5"/>
      <c r="CC514" s="5"/>
      <c r="CD514" s="5"/>
      <c r="CE514" s="5"/>
      <c r="CF514" s="5"/>
      <c r="CG514" s="5"/>
      <c r="CH514" s="5"/>
      <c r="CI514" s="5"/>
      <c r="CJ514" s="5"/>
      <c r="CK514" s="5"/>
      <c r="CL514" s="5"/>
      <c r="CM514" s="5"/>
      <c r="CN514" s="5"/>
      <c r="CO514" s="5"/>
      <c r="CP514" s="5"/>
      <c r="CQ514" s="5"/>
      <c r="CR514" s="5"/>
      <c r="CS514" s="5"/>
      <c r="CT514" s="5"/>
      <c r="CU514" s="5"/>
      <c r="CV514" s="5"/>
      <c r="CW514" s="5"/>
      <c r="CX514" s="5"/>
      <c r="CY514" s="5"/>
      <c r="CZ514" s="5"/>
      <c r="DA514" s="5"/>
      <c r="DB514" s="5"/>
      <c r="DC514" s="5"/>
      <c r="DD514" s="5"/>
      <c r="DE514" s="5"/>
      <c r="DF514" s="5"/>
      <c r="DG514" s="5"/>
      <c r="DH514" s="5"/>
      <c r="DI514" s="5"/>
      <c r="DJ514" s="5"/>
      <c r="DK514" s="5"/>
      <c r="DL514" s="5"/>
      <c r="DM514" s="5"/>
      <c r="DN514" s="5"/>
      <c r="DO514" s="5"/>
      <c r="DP514" s="5"/>
      <c r="DQ514" s="5"/>
      <c r="DR514" s="5"/>
      <c r="DS514" s="5"/>
      <c r="DT514" s="5"/>
      <c r="DU514" s="5"/>
      <c r="DV514" s="5"/>
      <c r="DW514" s="5"/>
      <c r="DX514" s="5"/>
      <c r="DY514" s="5"/>
      <c r="DZ514" s="5"/>
      <c r="EA514" s="5"/>
      <c r="EB514" s="5"/>
      <c r="EC514" s="5"/>
      <c r="ED514" s="5"/>
      <c r="EE514" s="5"/>
      <c r="EF514" s="5"/>
      <c r="EG514" s="5"/>
      <c r="EH514" s="5"/>
      <c r="EI514" s="5"/>
      <c r="EJ514" s="5"/>
      <c r="EK514" s="5"/>
      <c r="EL514" s="5"/>
      <c r="EM514" s="5"/>
      <c r="EN514" s="5"/>
      <c r="EO514" s="5"/>
      <c r="EP514" s="5"/>
      <c r="EQ514" s="5"/>
      <c r="ER514" s="5"/>
      <c r="ES514" s="5"/>
      <c r="ET514" s="5"/>
      <c r="EU514" s="5"/>
      <c r="EV514" s="5"/>
      <c r="EW514" s="5"/>
      <c r="EX514" s="5"/>
      <c r="EY514" s="5"/>
      <c r="EZ514" s="5"/>
      <c r="FA514" s="5"/>
      <c r="FB514" s="5"/>
      <c r="FC514" s="5"/>
      <c r="FD514" s="5"/>
      <c r="FE514" s="5"/>
      <c r="FF514" s="5"/>
      <c r="FG514" s="5"/>
      <c r="FH514" s="5"/>
      <c r="FI514" s="5"/>
      <c r="FJ514" s="5"/>
      <c r="FK514" s="5"/>
      <c r="FL514" s="5"/>
      <c r="FM514" s="5"/>
      <c r="FN514" s="5"/>
    </row>
    <row r="515" spans="21:170" x14ac:dyDescent="0.2">
      <c r="U515" s="5"/>
      <c r="V515" s="5"/>
      <c r="W515" s="5"/>
      <c r="AK515" s="5"/>
      <c r="AL515" s="5"/>
      <c r="AM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  <c r="BO515" s="5"/>
      <c r="BP515" s="5"/>
      <c r="BQ515" s="5"/>
      <c r="BR515" s="5"/>
      <c r="BS515" s="5"/>
      <c r="BT515" s="5"/>
      <c r="BU515" s="5"/>
      <c r="BV515" s="5"/>
      <c r="BW515" s="5"/>
      <c r="BX515" s="5"/>
      <c r="BY515" s="5"/>
      <c r="BZ515" s="5"/>
      <c r="CA515" s="5"/>
      <c r="CB515" s="5"/>
      <c r="CC515" s="5"/>
      <c r="CD515" s="5"/>
      <c r="CE515" s="5"/>
      <c r="CF515" s="5"/>
      <c r="CG515" s="5"/>
      <c r="CH515" s="5"/>
      <c r="CI515" s="5"/>
      <c r="CJ515" s="5"/>
      <c r="CK515" s="5"/>
      <c r="CL515" s="5"/>
      <c r="CM515" s="5"/>
      <c r="CN515" s="5"/>
      <c r="CO515" s="5"/>
      <c r="CP515" s="5"/>
      <c r="CQ515" s="5"/>
      <c r="CR515" s="5"/>
      <c r="CS515" s="5"/>
      <c r="CT515" s="5"/>
      <c r="CU515" s="5"/>
      <c r="CV515" s="5"/>
      <c r="CW515" s="5"/>
      <c r="CX515" s="5"/>
      <c r="CY515" s="5"/>
      <c r="CZ515" s="5"/>
      <c r="DA515" s="5"/>
      <c r="DB515" s="5"/>
      <c r="DC515" s="5"/>
      <c r="DD515" s="5"/>
      <c r="DE515" s="5"/>
      <c r="DF515" s="5"/>
      <c r="DG515" s="5"/>
      <c r="DH515" s="5"/>
      <c r="DI515" s="5"/>
      <c r="DJ515" s="5"/>
      <c r="DK515" s="5"/>
      <c r="DL515" s="5"/>
      <c r="DM515" s="5"/>
      <c r="DN515" s="5"/>
      <c r="DO515" s="5"/>
      <c r="DP515" s="5"/>
      <c r="DQ515" s="5"/>
      <c r="DR515" s="5"/>
      <c r="DS515" s="5"/>
      <c r="DT515" s="5"/>
      <c r="DU515" s="5"/>
      <c r="DV515" s="5"/>
      <c r="DW515" s="5"/>
      <c r="DX515" s="5"/>
      <c r="DY515" s="5"/>
      <c r="DZ515" s="5"/>
      <c r="EA515" s="5"/>
      <c r="EB515" s="5"/>
      <c r="EC515" s="5"/>
      <c r="ED515" s="5"/>
      <c r="EE515" s="5"/>
      <c r="EF515" s="5"/>
      <c r="EG515" s="5"/>
      <c r="EH515" s="5"/>
      <c r="EI515" s="5"/>
      <c r="EJ515" s="5"/>
      <c r="EK515" s="5"/>
      <c r="EL515" s="5"/>
      <c r="EM515" s="5"/>
      <c r="EN515" s="5"/>
      <c r="EO515" s="5"/>
      <c r="EP515" s="5"/>
      <c r="EQ515" s="5"/>
      <c r="ER515" s="5"/>
      <c r="ES515" s="5"/>
      <c r="ET515" s="5"/>
      <c r="EU515" s="5"/>
      <c r="EV515" s="5"/>
      <c r="EW515" s="5"/>
      <c r="EX515" s="5"/>
      <c r="EY515" s="5"/>
      <c r="EZ515" s="5"/>
      <c r="FA515" s="5"/>
      <c r="FB515" s="5"/>
      <c r="FC515" s="5"/>
      <c r="FD515" s="5"/>
      <c r="FE515" s="5"/>
      <c r="FF515" s="5"/>
      <c r="FG515" s="5"/>
      <c r="FH515" s="5"/>
      <c r="FI515" s="5"/>
      <c r="FJ515" s="5"/>
      <c r="FK515" s="5"/>
      <c r="FL515" s="5"/>
      <c r="FM515" s="5"/>
      <c r="FN515" s="5"/>
    </row>
    <row r="516" spans="21:170" x14ac:dyDescent="0.2">
      <c r="U516" s="5"/>
      <c r="V516" s="5"/>
      <c r="W516" s="5"/>
      <c r="AK516" s="5"/>
      <c r="AL516" s="5"/>
      <c r="AM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  <c r="BO516" s="5"/>
      <c r="BP516" s="5"/>
      <c r="BQ516" s="5"/>
      <c r="BR516" s="5"/>
      <c r="BS516" s="5"/>
      <c r="BT516" s="5"/>
      <c r="BU516" s="5"/>
      <c r="BV516" s="5"/>
      <c r="BW516" s="5"/>
      <c r="BX516" s="5"/>
      <c r="BY516" s="5"/>
      <c r="BZ516" s="5"/>
      <c r="CA516" s="5"/>
      <c r="CB516" s="5"/>
      <c r="CC516" s="5"/>
      <c r="CD516" s="5"/>
      <c r="CE516" s="5"/>
      <c r="CF516" s="5"/>
      <c r="CG516" s="5"/>
      <c r="CH516" s="5"/>
      <c r="CI516" s="5"/>
      <c r="CJ516" s="5"/>
      <c r="CK516" s="5"/>
      <c r="CL516" s="5"/>
      <c r="CM516" s="5"/>
      <c r="CN516" s="5"/>
      <c r="CO516" s="5"/>
      <c r="CP516" s="5"/>
      <c r="CQ516" s="5"/>
      <c r="CR516" s="5"/>
      <c r="CS516" s="5"/>
      <c r="CT516" s="5"/>
      <c r="CU516" s="5"/>
      <c r="CV516" s="5"/>
      <c r="CW516" s="5"/>
      <c r="CX516" s="5"/>
      <c r="CY516" s="5"/>
      <c r="CZ516" s="5"/>
      <c r="DA516" s="5"/>
      <c r="DB516" s="5"/>
      <c r="DC516" s="5"/>
      <c r="DD516" s="5"/>
      <c r="DE516" s="5"/>
      <c r="DF516" s="5"/>
      <c r="DG516" s="5"/>
      <c r="DH516" s="5"/>
      <c r="DI516" s="5"/>
      <c r="DJ516" s="5"/>
      <c r="DK516" s="5"/>
      <c r="DL516" s="5"/>
      <c r="DM516" s="5"/>
      <c r="DN516" s="5"/>
      <c r="DO516" s="5"/>
      <c r="DP516" s="5"/>
      <c r="DQ516" s="5"/>
      <c r="DR516" s="5"/>
      <c r="DS516" s="5"/>
      <c r="DT516" s="5"/>
      <c r="DU516" s="5"/>
      <c r="DV516" s="5"/>
      <c r="DW516" s="5"/>
      <c r="DX516" s="5"/>
      <c r="DY516" s="5"/>
      <c r="DZ516" s="5"/>
      <c r="EA516" s="5"/>
      <c r="EB516" s="5"/>
      <c r="EC516" s="5"/>
      <c r="ED516" s="5"/>
      <c r="EE516" s="5"/>
      <c r="EF516" s="5"/>
      <c r="EG516" s="5"/>
      <c r="EH516" s="5"/>
      <c r="EI516" s="5"/>
      <c r="EJ516" s="5"/>
      <c r="EK516" s="5"/>
      <c r="EL516" s="5"/>
      <c r="EM516" s="5"/>
      <c r="EN516" s="5"/>
      <c r="EO516" s="5"/>
      <c r="EP516" s="5"/>
      <c r="EQ516" s="5"/>
      <c r="ER516" s="5"/>
      <c r="ES516" s="5"/>
      <c r="ET516" s="5"/>
      <c r="EU516" s="5"/>
      <c r="EV516" s="5"/>
      <c r="EW516" s="5"/>
      <c r="EX516" s="5"/>
      <c r="EY516" s="5"/>
      <c r="EZ516" s="5"/>
      <c r="FA516" s="5"/>
      <c r="FB516" s="5"/>
      <c r="FC516" s="5"/>
      <c r="FD516" s="5"/>
      <c r="FE516" s="5"/>
      <c r="FF516" s="5"/>
      <c r="FG516" s="5"/>
      <c r="FH516" s="5"/>
      <c r="FI516" s="5"/>
      <c r="FJ516" s="5"/>
      <c r="FK516" s="5"/>
      <c r="FL516" s="5"/>
      <c r="FM516" s="5"/>
      <c r="FN516" s="5"/>
    </row>
    <row r="517" spans="21:170" x14ac:dyDescent="0.2">
      <c r="U517" s="5"/>
      <c r="V517" s="5"/>
      <c r="W517" s="5"/>
      <c r="AK517" s="5"/>
      <c r="AL517" s="5"/>
      <c r="AM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  <c r="BO517" s="5"/>
      <c r="BP517" s="5"/>
      <c r="BQ517" s="5"/>
      <c r="BR517" s="5"/>
      <c r="BS517" s="5"/>
      <c r="BT517" s="5"/>
      <c r="BU517" s="5"/>
      <c r="BV517" s="5"/>
      <c r="BW517" s="5"/>
      <c r="BX517" s="5"/>
      <c r="BY517" s="5"/>
      <c r="BZ517" s="5"/>
      <c r="CA517" s="5"/>
      <c r="CB517" s="5"/>
      <c r="CC517" s="5"/>
      <c r="CD517" s="5"/>
      <c r="CE517" s="5"/>
      <c r="CF517" s="5"/>
      <c r="CG517" s="5"/>
      <c r="CH517" s="5"/>
      <c r="CI517" s="5"/>
      <c r="CJ517" s="5"/>
      <c r="CK517" s="5"/>
      <c r="CL517" s="5"/>
      <c r="CM517" s="5"/>
      <c r="CN517" s="5"/>
      <c r="CO517" s="5"/>
      <c r="CP517" s="5"/>
      <c r="CQ517" s="5"/>
      <c r="CR517" s="5"/>
      <c r="CS517" s="5"/>
      <c r="CT517" s="5"/>
      <c r="CU517" s="5"/>
      <c r="CV517" s="5"/>
      <c r="CW517" s="5"/>
      <c r="CX517" s="5"/>
      <c r="CY517" s="5"/>
      <c r="CZ517" s="5"/>
      <c r="DA517" s="5"/>
      <c r="DB517" s="5"/>
      <c r="DC517" s="5"/>
      <c r="DD517" s="5"/>
      <c r="DE517" s="5"/>
      <c r="DF517" s="5"/>
      <c r="DG517" s="5"/>
      <c r="DH517" s="5"/>
      <c r="DI517" s="5"/>
      <c r="DJ517" s="5"/>
      <c r="DK517" s="5"/>
      <c r="DL517" s="5"/>
      <c r="DM517" s="5"/>
      <c r="DN517" s="5"/>
      <c r="DO517" s="5"/>
      <c r="DP517" s="5"/>
      <c r="DQ517" s="5"/>
      <c r="DR517" s="5"/>
      <c r="DS517" s="5"/>
      <c r="DT517" s="5"/>
      <c r="DU517" s="5"/>
      <c r="DV517" s="5"/>
      <c r="DW517" s="5"/>
      <c r="DX517" s="5"/>
      <c r="DY517" s="5"/>
      <c r="DZ517" s="5"/>
      <c r="EA517" s="5"/>
      <c r="EB517" s="5"/>
      <c r="EC517" s="5"/>
      <c r="ED517" s="5"/>
      <c r="EE517" s="5"/>
      <c r="EF517" s="5"/>
      <c r="EG517" s="5"/>
      <c r="EH517" s="5"/>
      <c r="EI517" s="5"/>
      <c r="EJ517" s="5"/>
      <c r="EK517" s="5"/>
      <c r="EL517" s="5"/>
      <c r="EM517" s="5"/>
      <c r="EN517" s="5"/>
      <c r="EO517" s="5"/>
      <c r="EP517" s="5"/>
      <c r="EQ517" s="5"/>
      <c r="ER517" s="5"/>
      <c r="ES517" s="5"/>
      <c r="ET517" s="5"/>
      <c r="EU517" s="5"/>
      <c r="EV517" s="5"/>
      <c r="EW517" s="5"/>
      <c r="EX517" s="5"/>
      <c r="EY517" s="5"/>
      <c r="EZ517" s="5"/>
      <c r="FA517" s="5"/>
      <c r="FB517" s="5"/>
      <c r="FC517" s="5"/>
      <c r="FD517" s="5"/>
      <c r="FE517" s="5"/>
      <c r="FF517" s="5"/>
      <c r="FG517" s="5"/>
      <c r="FH517" s="5"/>
      <c r="FI517" s="5"/>
      <c r="FJ517" s="5"/>
      <c r="FK517" s="5"/>
      <c r="FL517" s="5"/>
      <c r="FM517" s="5"/>
      <c r="FN517" s="5"/>
    </row>
    <row r="518" spans="21:170" x14ac:dyDescent="0.2">
      <c r="U518" s="5"/>
      <c r="V518" s="5"/>
      <c r="W518" s="5"/>
      <c r="AK518" s="5"/>
      <c r="AL518" s="5"/>
      <c r="AM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  <c r="BO518" s="5"/>
      <c r="BP518" s="5"/>
      <c r="BQ518" s="5"/>
      <c r="BR518" s="5"/>
      <c r="BS518" s="5"/>
      <c r="BT518" s="5"/>
      <c r="BU518" s="5"/>
      <c r="BV518" s="5"/>
      <c r="BW518" s="5"/>
      <c r="BX518" s="5"/>
      <c r="BY518" s="5"/>
      <c r="BZ518" s="5"/>
      <c r="CA518" s="5"/>
      <c r="CB518" s="5"/>
      <c r="CC518" s="5"/>
      <c r="CD518" s="5"/>
      <c r="CE518" s="5"/>
      <c r="CF518" s="5"/>
      <c r="CG518" s="5"/>
      <c r="CH518" s="5"/>
      <c r="CI518" s="5"/>
      <c r="CJ518" s="5"/>
      <c r="CK518" s="5"/>
      <c r="CL518" s="5"/>
      <c r="CM518" s="5"/>
      <c r="CN518" s="5"/>
      <c r="CO518" s="5"/>
      <c r="CP518" s="5"/>
      <c r="CQ518" s="5"/>
      <c r="CR518" s="5"/>
      <c r="CS518" s="5"/>
      <c r="CT518" s="5"/>
      <c r="CU518" s="5"/>
      <c r="CV518" s="5"/>
      <c r="CW518" s="5"/>
      <c r="CX518" s="5"/>
      <c r="CY518" s="5"/>
      <c r="CZ518" s="5"/>
      <c r="DA518" s="5"/>
      <c r="DB518" s="5"/>
      <c r="DC518" s="5"/>
      <c r="DD518" s="5"/>
      <c r="DE518" s="5"/>
      <c r="DF518" s="5"/>
      <c r="DG518" s="5"/>
      <c r="DH518" s="5"/>
      <c r="DI518" s="5"/>
      <c r="DJ518" s="5"/>
      <c r="DK518" s="5"/>
      <c r="DL518" s="5"/>
      <c r="DM518" s="5"/>
      <c r="DN518" s="5"/>
      <c r="DO518" s="5"/>
      <c r="DP518" s="5"/>
      <c r="DQ518" s="5"/>
      <c r="DR518" s="5"/>
      <c r="DS518" s="5"/>
      <c r="DT518" s="5"/>
      <c r="DU518" s="5"/>
      <c r="DV518" s="5"/>
      <c r="DW518" s="5"/>
      <c r="DX518" s="5"/>
      <c r="DY518" s="5"/>
      <c r="DZ518" s="5"/>
      <c r="EA518" s="5"/>
      <c r="EB518" s="5"/>
      <c r="EC518" s="5"/>
      <c r="ED518" s="5"/>
      <c r="EE518" s="5"/>
      <c r="EF518" s="5"/>
      <c r="EG518" s="5"/>
      <c r="EH518" s="5"/>
      <c r="EI518" s="5"/>
      <c r="EJ518" s="5"/>
      <c r="EK518" s="5"/>
      <c r="EL518" s="5"/>
      <c r="EM518" s="5"/>
      <c r="EN518" s="5"/>
      <c r="EO518" s="5"/>
      <c r="EP518" s="5"/>
      <c r="EQ518" s="5"/>
      <c r="ER518" s="5"/>
      <c r="ES518" s="5"/>
      <c r="ET518" s="5"/>
      <c r="EU518" s="5"/>
      <c r="EV518" s="5"/>
      <c r="EW518" s="5"/>
      <c r="EX518" s="5"/>
      <c r="EY518" s="5"/>
      <c r="EZ518" s="5"/>
      <c r="FA518" s="5"/>
      <c r="FB518" s="5"/>
      <c r="FC518" s="5"/>
      <c r="FD518" s="5"/>
      <c r="FE518" s="5"/>
      <c r="FF518" s="5"/>
      <c r="FG518" s="5"/>
      <c r="FH518" s="5"/>
      <c r="FI518" s="5"/>
      <c r="FJ518" s="5"/>
      <c r="FK518" s="5"/>
      <c r="FL518" s="5"/>
      <c r="FM518" s="5"/>
      <c r="FN518" s="5"/>
    </row>
    <row r="519" spans="21:170" x14ac:dyDescent="0.2">
      <c r="U519" s="5"/>
      <c r="V519" s="5"/>
      <c r="W519" s="5"/>
      <c r="AK519" s="5"/>
      <c r="AL519" s="5"/>
      <c r="AM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  <c r="BO519" s="5"/>
      <c r="BP519" s="5"/>
      <c r="BQ519" s="5"/>
      <c r="BR519" s="5"/>
      <c r="BS519" s="5"/>
      <c r="BT519" s="5"/>
      <c r="BU519" s="5"/>
      <c r="BV519" s="5"/>
      <c r="BW519" s="5"/>
      <c r="BX519" s="5"/>
      <c r="BY519" s="5"/>
      <c r="BZ519" s="5"/>
      <c r="CA519" s="5"/>
      <c r="CB519" s="5"/>
      <c r="CC519" s="5"/>
      <c r="CD519" s="5"/>
      <c r="CE519" s="5"/>
      <c r="CF519" s="5"/>
      <c r="CG519" s="5"/>
      <c r="CH519" s="5"/>
      <c r="CI519" s="5"/>
      <c r="CJ519" s="5"/>
      <c r="CK519" s="5"/>
      <c r="CL519" s="5"/>
      <c r="CM519" s="5"/>
      <c r="CN519" s="5"/>
      <c r="CO519" s="5"/>
      <c r="CP519" s="5"/>
      <c r="CQ519" s="5"/>
      <c r="CR519" s="5"/>
      <c r="CS519" s="5"/>
      <c r="CT519" s="5"/>
      <c r="CU519" s="5"/>
      <c r="CV519" s="5"/>
      <c r="CW519" s="5"/>
      <c r="CX519" s="5"/>
      <c r="CY519" s="5"/>
      <c r="CZ519" s="5"/>
      <c r="DA519" s="5"/>
      <c r="DB519" s="5"/>
      <c r="DC519" s="5"/>
      <c r="DD519" s="5"/>
      <c r="DE519" s="5"/>
      <c r="DF519" s="5"/>
      <c r="DG519" s="5"/>
      <c r="DH519" s="5"/>
      <c r="DI519" s="5"/>
      <c r="DJ519" s="5"/>
      <c r="DK519" s="5"/>
      <c r="DL519" s="5"/>
      <c r="DM519" s="5"/>
      <c r="DN519" s="5"/>
      <c r="DO519" s="5"/>
      <c r="DP519" s="5"/>
      <c r="DQ519" s="5"/>
      <c r="DR519" s="5"/>
      <c r="DS519" s="5"/>
      <c r="DT519" s="5"/>
      <c r="DU519" s="5"/>
      <c r="DV519" s="5"/>
      <c r="DW519" s="5"/>
      <c r="DX519" s="5"/>
      <c r="DY519" s="5"/>
      <c r="DZ519" s="5"/>
      <c r="EA519" s="5"/>
      <c r="EB519" s="5"/>
      <c r="EC519" s="5"/>
      <c r="ED519" s="5"/>
      <c r="EE519" s="5"/>
      <c r="EF519" s="5"/>
      <c r="EG519" s="5"/>
      <c r="EH519" s="5"/>
      <c r="EI519" s="5"/>
      <c r="EJ519" s="5"/>
      <c r="EK519" s="5"/>
      <c r="EL519" s="5"/>
      <c r="EM519" s="5"/>
      <c r="EN519" s="5"/>
      <c r="EO519" s="5"/>
      <c r="EP519" s="5"/>
      <c r="EQ519" s="5"/>
      <c r="ER519" s="5"/>
      <c r="ES519" s="5"/>
      <c r="ET519" s="5"/>
      <c r="EU519" s="5"/>
      <c r="EV519" s="5"/>
      <c r="EW519" s="5"/>
      <c r="EX519" s="5"/>
      <c r="EY519" s="5"/>
      <c r="EZ519" s="5"/>
      <c r="FA519" s="5"/>
      <c r="FB519" s="5"/>
      <c r="FC519" s="5"/>
      <c r="FD519" s="5"/>
      <c r="FE519" s="5"/>
      <c r="FF519" s="5"/>
      <c r="FG519" s="5"/>
      <c r="FH519" s="5"/>
      <c r="FI519" s="5"/>
      <c r="FJ519" s="5"/>
      <c r="FK519" s="5"/>
      <c r="FL519" s="5"/>
      <c r="FM519" s="5"/>
      <c r="FN519" s="5"/>
    </row>
    <row r="520" spans="21:170" x14ac:dyDescent="0.2">
      <c r="U520" s="5"/>
      <c r="V520" s="5"/>
      <c r="W520" s="5"/>
      <c r="AK520" s="5"/>
      <c r="AL520" s="5"/>
      <c r="AM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  <c r="BO520" s="5"/>
      <c r="BP520" s="5"/>
      <c r="BQ520" s="5"/>
      <c r="BR520" s="5"/>
      <c r="BS520" s="5"/>
      <c r="BT520" s="5"/>
      <c r="BU520" s="5"/>
      <c r="BV520" s="5"/>
      <c r="BW520" s="5"/>
      <c r="BX520" s="5"/>
      <c r="BY520" s="5"/>
      <c r="BZ520" s="5"/>
      <c r="CA520" s="5"/>
      <c r="CB520" s="5"/>
      <c r="CC520" s="5"/>
      <c r="CD520" s="5"/>
      <c r="CE520" s="5"/>
      <c r="CF520" s="5"/>
      <c r="CG520" s="5"/>
      <c r="CH520" s="5"/>
      <c r="CI520" s="5"/>
      <c r="CJ520" s="5"/>
      <c r="CK520" s="5"/>
      <c r="CL520" s="5"/>
      <c r="CM520" s="5"/>
      <c r="CN520" s="5"/>
      <c r="CO520" s="5"/>
      <c r="CP520" s="5"/>
      <c r="CQ520" s="5"/>
      <c r="CR520" s="5"/>
      <c r="CS520" s="5"/>
      <c r="CT520" s="5"/>
      <c r="CU520" s="5"/>
      <c r="CV520" s="5"/>
      <c r="CW520" s="5"/>
      <c r="CX520" s="5"/>
      <c r="CY520" s="5"/>
      <c r="CZ520" s="5"/>
      <c r="DA520" s="5"/>
      <c r="DB520" s="5"/>
      <c r="DC520" s="5"/>
      <c r="DD520" s="5"/>
      <c r="DE520" s="5"/>
      <c r="DF520" s="5"/>
      <c r="DG520" s="5"/>
      <c r="DH520" s="5"/>
      <c r="DI520" s="5"/>
      <c r="DJ520" s="5"/>
      <c r="DK520" s="5"/>
      <c r="DL520" s="5"/>
      <c r="DM520" s="5"/>
      <c r="DN520" s="5"/>
      <c r="DO520" s="5"/>
      <c r="DP520" s="5"/>
      <c r="DQ520" s="5"/>
      <c r="DR520" s="5"/>
      <c r="DS520" s="5"/>
      <c r="DT520" s="5"/>
      <c r="DU520" s="5"/>
      <c r="DV520" s="5"/>
      <c r="DW520" s="5"/>
      <c r="DX520" s="5"/>
      <c r="DY520" s="5"/>
      <c r="DZ520" s="5"/>
      <c r="EA520" s="5"/>
      <c r="EB520" s="5"/>
      <c r="EC520" s="5"/>
      <c r="ED520" s="5"/>
      <c r="EE520" s="5"/>
      <c r="EF520" s="5"/>
      <c r="EG520" s="5"/>
      <c r="EH520" s="5"/>
      <c r="EI520" s="5"/>
      <c r="EJ520" s="5"/>
      <c r="EK520" s="5"/>
      <c r="EL520" s="5"/>
      <c r="EM520" s="5"/>
      <c r="EN520" s="5"/>
      <c r="EO520" s="5"/>
      <c r="EP520" s="5"/>
      <c r="EQ520" s="5"/>
      <c r="ER520" s="5"/>
      <c r="ES520" s="5"/>
      <c r="ET520" s="5"/>
      <c r="EU520" s="5"/>
      <c r="EV520" s="5"/>
      <c r="EW520" s="5"/>
      <c r="EX520" s="5"/>
      <c r="EY520" s="5"/>
      <c r="EZ520" s="5"/>
      <c r="FA520" s="5"/>
      <c r="FB520" s="5"/>
      <c r="FC520" s="5"/>
      <c r="FD520" s="5"/>
      <c r="FE520" s="5"/>
      <c r="FF520" s="5"/>
      <c r="FG520" s="5"/>
      <c r="FH520" s="5"/>
      <c r="FI520" s="5"/>
      <c r="FJ520" s="5"/>
      <c r="FK520" s="5"/>
      <c r="FL520" s="5"/>
      <c r="FM520" s="5"/>
      <c r="FN520" s="5"/>
    </row>
    <row r="521" spans="21:170" x14ac:dyDescent="0.2">
      <c r="U521" s="5"/>
      <c r="V521" s="5"/>
      <c r="W521" s="5"/>
      <c r="AK521" s="5"/>
      <c r="AL521" s="5"/>
      <c r="AM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  <c r="BO521" s="5"/>
      <c r="BP521" s="5"/>
      <c r="BQ521" s="5"/>
      <c r="BR521" s="5"/>
      <c r="BS521" s="5"/>
      <c r="BT521" s="5"/>
      <c r="BU521" s="5"/>
      <c r="BV521" s="5"/>
      <c r="BW521" s="5"/>
      <c r="BX521" s="5"/>
      <c r="BY521" s="5"/>
      <c r="BZ521" s="5"/>
      <c r="CA521" s="5"/>
      <c r="CB521" s="5"/>
      <c r="CC521" s="5"/>
      <c r="CD521" s="5"/>
      <c r="CE521" s="5"/>
      <c r="CF521" s="5"/>
      <c r="CG521" s="5"/>
      <c r="CH521" s="5"/>
      <c r="CI521" s="5"/>
      <c r="CJ521" s="5"/>
      <c r="CK521" s="5"/>
      <c r="CL521" s="5"/>
      <c r="CM521" s="5"/>
      <c r="CN521" s="5"/>
      <c r="CO521" s="5"/>
      <c r="CP521" s="5"/>
      <c r="CQ521" s="5"/>
      <c r="CR521" s="5"/>
      <c r="CS521" s="5"/>
      <c r="CT521" s="5"/>
      <c r="CU521" s="5"/>
      <c r="CV521" s="5"/>
      <c r="CW521" s="5"/>
      <c r="CX521" s="5"/>
      <c r="CY521" s="5"/>
      <c r="CZ521" s="5"/>
      <c r="DA521" s="5"/>
      <c r="DB521" s="5"/>
      <c r="DC521" s="5"/>
      <c r="DD521" s="5"/>
      <c r="DE521" s="5"/>
      <c r="DF521" s="5"/>
      <c r="DG521" s="5"/>
      <c r="DH521" s="5"/>
      <c r="DI521" s="5"/>
      <c r="DJ521" s="5"/>
      <c r="DK521" s="5"/>
      <c r="DL521" s="5"/>
      <c r="DM521" s="5"/>
      <c r="DN521" s="5"/>
      <c r="DO521" s="5"/>
      <c r="DP521" s="5"/>
      <c r="DQ521" s="5"/>
      <c r="DR521" s="5"/>
      <c r="DS521" s="5"/>
      <c r="DT521" s="5"/>
      <c r="DU521" s="5"/>
      <c r="DV521" s="5"/>
      <c r="DW521" s="5"/>
      <c r="DX521" s="5"/>
      <c r="DY521" s="5"/>
      <c r="DZ521" s="5"/>
      <c r="EA521" s="5"/>
      <c r="EB521" s="5"/>
      <c r="EC521" s="5"/>
      <c r="ED521" s="5"/>
      <c r="EE521" s="5"/>
      <c r="EF521" s="5"/>
      <c r="EG521" s="5"/>
      <c r="EH521" s="5"/>
      <c r="EI521" s="5"/>
      <c r="EJ521" s="5"/>
      <c r="EK521" s="5"/>
      <c r="EL521" s="5"/>
      <c r="EM521" s="5"/>
      <c r="EN521" s="5"/>
      <c r="EO521" s="5"/>
      <c r="EP521" s="5"/>
      <c r="EQ521" s="5"/>
      <c r="ER521" s="5"/>
      <c r="ES521" s="5"/>
      <c r="ET521" s="5"/>
      <c r="EU521" s="5"/>
      <c r="EV521" s="5"/>
      <c r="EW521" s="5"/>
      <c r="EX521" s="5"/>
      <c r="EY521" s="5"/>
      <c r="EZ521" s="5"/>
      <c r="FA521" s="5"/>
      <c r="FB521" s="5"/>
      <c r="FC521" s="5"/>
      <c r="FD521" s="5"/>
      <c r="FE521" s="5"/>
      <c r="FF521" s="5"/>
      <c r="FG521" s="5"/>
      <c r="FH521" s="5"/>
      <c r="FI521" s="5"/>
      <c r="FJ521" s="5"/>
      <c r="FK521" s="5"/>
      <c r="FL521" s="5"/>
      <c r="FM521" s="5"/>
      <c r="FN521" s="5"/>
    </row>
    <row r="522" spans="21:170" x14ac:dyDescent="0.2">
      <c r="U522" s="5"/>
      <c r="V522" s="5"/>
      <c r="W522" s="5"/>
      <c r="AK522" s="5"/>
      <c r="AL522" s="5"/>
      <c r="AM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  <c r="BO522" s="5"/>
      <c r="BP522" s="5"/>
      <c r="BQ522" s="5"/>
      <c r="BR522" s="5"/>
      <c r="BS522" s="5"/>
      <c r="BT522" s="5"/>
      <c r="BU522" s="5"/>
      <c r="BV522" s="5"/>
      <c r="BW522" s="5"/>
      <c r="BX522" s="5"/>
      <c r="BY522" s="5"/>
      <c r="BZ522" s="5"/>
      <c r="CA522" s="5"/>
      <c r="CB522" s="5"/>
      <c r="CC522" s="5"/>
      <c r="CD522" s="5"/>
      <c r="CE522" s="5"/>
      <c r="CF522" s="5"/>
      <c r="CG522" s="5"/>
      <c r="CH522" s="5"/>
      <c r="CI522" s="5"/>
      <c r="CJ522" s="5"/>
      <c r="CK522" s="5"/>
      <c r="CL522" s="5"/>
      <c r="CM522" s="5"/>
      <c r="CN522" s="5"/>
      <c r="CO522" s="5"/>
      <c r="CP522" s="5"/>
      <c r="CQ522" s="5"/>
      <c r="CR522" s="5"/>
      <c r="CS522" s="5"/>
      <c r="CT522" s="5"/>
      <c r="CU522" s="5"/>
      <c r="CV522" s="5"/>
      <c r="CW522" s="5"/>
      <c r="CX522" s="5"/>
      <c r="CY522" s="5"/>
      <c r="CZ522" s="5"/>
      <c r="DA522" s="5"/>
      <c r="DB522" s="5"/>
      <c r="DC522" s="5"/>
      <c r="DD522" s="5"/>
      <c r="DE522" s="5"/>
      <c r="DF522" s="5"/>
      <c r="DG522" s="5"/>
      <c r="DH522" s="5"/>
      <c r="DI522" s="5"/>
      <c r="DJ522" s="5"/>
      <c r="DK522" s="5"/>
      <c r="DL522" s="5"/>
      <c r="DM522" s="5"/>
      <c r="DN522" s="5"/>
      <c r="DO522" s="5"/>
      <c r="DP522" s="5"/>
      <c r="DQ522" s="5"/>
      <c r="DR522" s="5"/>
      <c r="DS522" s="5"/>
      <c r="DT522" s="5"/>
      <c r="DU522" s="5"/>
      <c r="DV522" s="5"/>
      <c r="DW522" s="5"/>
      <c r="DX522" s="5"/>
      <c r="DY522" s="5"/>
      <c r="DZ522" s="5"/>
      <c r="EA522" s="5"/>
      <c r="EB522" s="5"/>
      <c r="EC522" s="5"/>
      <c r="ED522" s="5"/>
      <c r="EE522" s="5"/>
      <c r="EF522" s="5"/>
      <c r="EG522" s="5"/>
      <c r="EH522" s="5"/>
      <c r="EI522" s="5"/>
      <c r="EJ522" s="5"/>
      <c r="EK522" s="5"/>
      <c r="EL522" s="5"/>
      <c r="EM522" s="5"/>
      <c r="EN522" s="5"/>
      <c r="EO522" s="5"/>
      <c r="EP522" s="5"/>
      <c r="EQ522" s="5"/>
      <c r="ER522" s="5"/>
      <c r="ES522" s="5"/>
      <c r="ET522" s="5"/>
      <c r="EU522" s="5"/>
      <c r="EV522" s="5"/>
      <c r="EW522" s="5"/>
      <c r="EX522" s="5"/>
      <c r="EY522" s="5"/>
      <c r="EZ522" s="5"/>
      <c r="FA522" s="5"/>
      <c r="FB522" s="5"/>
      <c r="FC522" s="5"/>
      <c r="FD522" s="5"/>
      <c r="FE522" s="5"/>
      <c r="FF522" s="5"/>
      <c r="FG522" s="5"/>
      <c r="FH522" s="5"/>
      <c r="FI522" s="5"/>
      <c r="FJ522" s="5"/>
      <c r="FK522" s="5"/>
      <c r="FL522" s="5"/>
      <c r="FM522" s="5"/>
      <c r="FN522" s="5"/>
    </row>
    <row r="523" spans="21:170" x14ac:dyDescent="0.2">
      <c r="U523" s="5"/>
      <c r="V523" s="5"/>
      <c r="W523" s="5"/>
      <c r="AK523" s="5"/>
      <c r="AL523" s="5"/>
      <c r="AM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  <c r="BO523" s="5"/>
      <c r="BP523" s="5"/>
      <c r="BQ523" s="5"/>
      <c r="BR523" s="5"/>
      <c r="BS523" s="5"/>
      <c r="BT523" s="5"/>
      <c r="BU523" s="5"/>
      <c r="BV523" s="5"/>
      <c r="BW523" s="5"/>
      <c r="BX523" s="5"/>
      <c r="BY523" s="5"/>
      <c r="BZ523" s="5"/>
      <c r="CA523" s="5"/>
      <c r="CB523" s="5"/>
      <c r="CC523" s="5"/>
      <c r="CD523" s="5"/>
      <c r="CE523" s="5"/>
      <c r="CF523" s="5"/>
      <c r="CG523" s="5"/>
      <c r="CH523" s="5"/>
      <c r="CI523" s="5"/>
      <c r="CJ523" s="5"/>
      <c r="CK523" s="5"/>
      <c r="CL523" s="5"/>
      <c r="CM523" s="5"/>
      <c r="CN523" s="5"/>
      <c r="CO523" s="5"/>
      <c r="CP523" s="5"/>
      <c r="CQ523" s="5"/>
      <c r="CR523" s="5"/>
      <c r="CS523" s="5"/>
      <c r="CT523" s="5"/>
      <c r="CU523" s="5"/>
      <c r="CV523" s="5"/>
      <c r="CW523" s="5"/>
      <c r="CX523" s="5"/>
      <c r="CY523" s="5"/>
      <c r="CZ523" s="5"/>
      <c r="DA523" s="5"/>
      <c r="DB523" s="5"/>
      <c r="DC523" s="5"/>
      <c r="DD523" s="5"/>
      <c r="DE523" s="5"/>
      <c r="DF523" s="5"/>
      <c r="DG523" s="5"/>
      <c r="DH523" s="5"/>
      <c r="DI523" s="5"/>
      <c r="DJ523" s="5"/>
      <c r="DK523" s="5"/>
      <c r="DL523" s="5"/>
      <c r="DM523" s="5"/>
      <c r="DN523" s="5"/>
      <c r="DO523" s="5"/>
      <c r="DP523" s="5"/>
      <c r="DQ523" s="5"/>
      <c r="DR523" s="5"/>
      <c r="DS523" s="5"/>
      <c r="DT523" s="5"/>
      <c r="DU523" s="5"/>
      <c r="DV523" s="5"/>
      <c r="DW523" s="5"/>
      <c r="DX523" s="5"/>
      <c r="DY523" s="5"/>
      <c r="DZ523" s="5"/>
      <c r="EA523" s="5"/>
      <c r="EB523" s="5"/>
      <c r="EC523" s="5"/>
      <c r="ED523" s="5"/>
      <c r="EE523" s="5"/>
      <c r="EF523" s="5"/>
      <c r="EG523" s="5"/>
      <c r="EH523" s="5"/>
      <c r="EI523" s="5"/>
      <c r="EJ523" s="5"/>
      <c r="EK523" s="5"/>
      <c r="EL523" s="5"/>
      <c r="EM523" s="5"/>
      <c r="EN523" s="5"/>
      <c r="EO523" s="5"/>
      <c r="EP523" s="5"/>
      <c r="EQ523" s="5"/>
      <c r="ER523" s="5"/>
      <c r="ES523" s="5"/>
      <c r="ET523" s="5"/>
      <c r="EU523" s="5"/>
      <c r="EV523" s="5"/>
      <c r="EW523" s="5"/>
      <c r="EX523" s="5"/>
      <c r="EY523" s="5"/>
      <c r="EZ523" s="5"/>
      <c r="FA523" s="5"/>
      <c r="FB523" s="5"/>
      <c r="FC523" s="5"/>
      <c r="FD523" s="5"/>
      <c r="FE523" s="5"/>
      <c r="FF523" s="5"/>
      <c r="FG523" s="5"/>
      <c r="FH523" s="5"/>
      <c r="FI523" s="5"/>
      <c r="FJ523" s="5"/>
      <c r="FK523" s="5"/>
      <c r="FL523" s="5"/>
      <c r="FM523" s="5"/>
      <c r="FN523" s="5"/>
    </row>
    <row r="524" spans="21:170" x14ac:dyDescent="0.2">
      <c r="U524" s="5"/>
      <c r="V524" s="5"/>
      <c r="W524" s="5"/>
      <c r="AK524" s="5"/>
      <c r="AL524" s="5"/>
      <c r="AM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  <c r="BO524" s="5"/>
      <c r="BP524" s="5"/>
      <c r="BQ524" s="5"/>
      <c r="BR524" s="5"/>
      <c r="BS524" s="5"/>
      <c r="BT524" s="5"/>
      <c r="BU524" s="5"/>
      <c r="BV524" s="5"/>
      <c r="BW524" s="5"/>
      <c r="BX524" s="5"/>
      <c r="BY524" s="5"/>
      <c r="BZ524" s="5"/>
      <c r="CA524" s="5"/>
      <c r="CB524" s="5"/>
      <c r="CC524" s="5"/>
      <c r="CD524" s="5"/>
      <c r="CE524" s="5"/>
      <c r="CF524" s="5"/>
      <c r="CG524" s="5"/>
      <c r="CH524" s="5"/>
      <c r="CI524" s="5"/>
      <c r="CJ524" s="5"/>
      <c r="CK524" s="5"/>
      <c r="CL524" s="5"/>
      <c r="CM524" s="5"/>
      <c r="CN524" s="5"/>
      <c r="CO524" s="5"/>
      <c r="CP524" s="5"/>
      <c r="CQ524" s="5"/>
      <c r="CR524" s="5"/>
      <c r="CS524" s="5"/>
      <c r="CT524" s="5"/>
      <c r="CU524" s="5"/>
      <c r="CV524" s="5"/>
      <c r="CW524" s="5"/>
      <c r="CX524" s="5"/>
      <c r="CY524" s="5"/>
      <c r="CZ524" s="5"/>
      <c r="DA524" s="5"/>
      <c r="DB524" s="5"/>
      <c r="DC524" s="5"/>
      <c r="DD524" s="5"/>
      <c r="DE524" s="5"/>
      <c r="DF524" s="5"/>
      <c r="DG524" s="5"/>
      <c r="DH524" s="5"/>
      <c r="DI524" s="5"/>
      <c r="DJ524" s="5"/>
      <c r="DK524" s="5"/>
      <c r="DL524" s="5"/>
      <c r="DM524" s="5"/>
      <c r="DN524" s="5"/>
      <c r="DO524" s="5"/>
      <c r="DP524" s="5"/>
      <c r="DQ524" s="5"/>
      <c r="DR524" s="5"/>
      <c r="DS524" s="5"/>
      <c r="DT524" s="5"/>
      <c r="DU524" s="5"/>
      <c r="DV524" s="5"/>
      <c r="DW524" s="5"/>
      <c r="DX524" s="5"/>
      <c r="DY524" s="5"/>
      <c r="DZ524" s="5"/>
      <c r="EA524" s="5"/>
      <c r="EB524" s="5"/>
      <c r="EC524" s="5"/>
      <c r="ED524" s="5"/>
      <c r="EE524" s="5"/>
      <c r="EF524" s="5"/>
      <c r="EG524" s="5"/>
      <c r="EH524" s="5"/>
      <c r="EI524" s="5"/>
      <c r="EJ524" s="5"/>
      <c r="EK524" s="5"/>
      <c r="EL524" s="5"/>
      <c r="EM524" s="5"/>
      <c r="EN524" s="5"/>
      <c r="EO524" s="5"/>
      <c r="EP524" s="5"/>
      <c r="EQ524" s="5"/>
      <c r="ER524" s="5"/>
      <c r="ES524" s="5"/>
      <c r="ET524" s="5"/>
      <c r="EU524" s="5"/>
      <c r="EV524" s="5"/>
      <c r="EW524" s="5"/>
      <c r="EX524" s="5"/>
      <c r="EY524" s="5"/>
      <c r="EZ524" s="5"/>
      <c r="FA524" s="5"/>
      <c r="FB524" s="5"/>
      <c r="FC524" s="5"/>
      <c r="FD524" s="5"/>
      <c r="FE524" s="5"/>
      <c r="FF524" s="5"/>
      <c r="FG524" s="5"/>
      <c r="FH524" s="5"/>
      <c r="FI524" s="5"/>
      <c r="FJ524" s="5"/>
      <c r="FK524" s="5"/>
      <c r="FL524" s="5"/>
      <c r="FM524" s="5"/>
      <c r="FN524" s="5"/>
    </row>
    <row r="525" spans="21:170" x14ac:dyDescent="0.2">
      <c r="U525" s="5"/>
      <c r="V525" s="5"/>
      <c r="W525" s="5"/>
      <c r="AK525" s="5"/>
      <c r="AL525" s="5"/>
      <c r="AM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  <c r="BO525" s="5"/>
      <c r="BP525" s="5"/>
      <c r="BQ525" s="5"/>
      <c r="BR525" s="5"/>
      <c r="BS525" s="5"/>
      <c r="BT525" s="5"/>
      <c r="BU525" s="5"/>
      <c r="BV525" s="5"/>
      <c r="BW525" s="5"/>
      <c r="BX525" s="5"/>
      <c r="BY525" s="5"/>
      <c r="BZ525" s="5"/>
      <c r="CA525" s="5"/>
      <c r="CB525" s="5"/>
      <c r="CC525" s="5"/>
      <c r="CD525" s="5"/>
      <c r="CE525" s="5"/>
      <c r="CF525" s="5"/>
      <c r="CG525" s="5"/>
      <c r="CH525" s="5"/>
      <c r="CI525" s="5"/>
      <c r="CJ525" s="5"/>
      <c r="CK525" s="5"/>
      <c r="CL525" s="5"/>
      <c r="CM525" s="5"/>
      <c r="CN525" s="5"/>
      <c r="CO525" s="5"/>
      <c r="CP525" s="5"/>
      <c r="CQ525" s="5"/>
      <c r="CR525" s="5"/>
      <c r="CS525" s="5"/>
      <c r="CT525" s="5"/>
      <c r="CU525" s="5"/>
      <c r="CV525" s="5"/>
      <c r="CW525" s="5"/>
      <c r="CX525" s="5"/>
      <c r="CY525" s="5"/>
      <c r="CZ525" s="5"/>
      <c r="DA525" s="5"/>
      <c r="DB525" s="5"/>
      <c r="DC525" s="5"/>
      <c r="DD525" s="5"/>
      <c r="DE525" s="5"/>
      <c r="DF525" s="5"/>
      <c r="DG525" s="5"/>
      <c r="DH525" s="5"/>
      <c r="DI525" s="5"/>
      <c r="DJ525" s="5"/>
      <c r="DK525" s="5"/>
      <c r="DL525" s="5"/>
      <c r="DM525" s="5"/>
      <c r="DN525" s="5"/>
      <c r="DO525" s="5"/>
      <c r="DP525" s="5"/>
      <c r="DQ525" s="5"/>
      <c r="DR525" s="5"/>
      <c r="DS525" s="5"/>
      <c r="DT525" s="5"/>
      <c r="DU525" s="5"/>
      <c r="DV525" s="5"/>
      <c r="DW525" s="5"/>
      <c r="DX525" s="5"/>
      <c r="DY525" s="5"/>
      <c r="DZ525" s="5"/>
      <c r="EA525" s="5"/>
      <c r="EB525" s="5"/>
      <c r="EC525" s="5"/>
      <c r="ED525" s="5"/>
      <c r="EE525" s="5"/>
      <c r="EF525" s="5"/>
      <c r="EG525" s="5"/>
      <c r="EH525" s="5"/>
      <c r="EI525" s="5"/>
      <c r="EJ525" s="5"/>
      <c r="EK525" s="5"/>
      <c r="EL525" s="5"/>
      <c r="EM525" s="5"/>
      <c r="EN525" s="5"/>
      <c r="EO525" s="5"/>
      <c r="EP525" s="5"/>
      <c r="EQ525" s="5"/>
      <c r="ER525" s="5"/>
      <c r="ES525" s="5"/>
      <c r="ET525" s="5"/>
      <c r="EU525" s="5"/>
      <c r="EV525" s="5"/>
      <c r="EW525" s="5"/>
      <c r="EX525" s="5"/>
      <c r="EY525" s="5"/>
      <c r="EZ525" s="5"/>
      <c r="FA525" s="5"/>
      <c r="FB525" s="5"/>
      <c r="FC525" s="5"/>
      <c r="FD525" s="5"/>
      <c r="FE525" s="5"/>
      <c r="FF525" s="5"/>
      <c r="FG525" s="5"/>
      <c r="FH525" s="5"/>
      <c r="FI525" s="5"/>
      <c r="FJ525" s="5"/>
      <c r="FK525" s="5"/>
      <c r="FL525" s="5"/>
      <c r="FM525" s="5"/>
      <c r="FN525" s="5"/>
    </row>
    <row r="526" spans="21:170" x14ac:dyDescent="0.2">
      <c r="U526" s="5"/>
      <c r="V526" s="5"/>
      <c r="W526" s="5"/>
      <c r="AK526" s="5"/>
      <c r="AL526" s="5"/>
      <c r="AM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  <c r="BO526" s="5"/>
      <c r="BP526" s="5"/>
      <c r="BQ526" s="5"/>
      <c r="BR526" s="5"/>
      <c r="BS526" s="5"/>
      <c r="BT526" s="5"/>
      <c r="BU526" s="5"/>
      <c r="BV526" s="5"/>
      <c r="BW526" s="5"/>
      <c r="BX526" s="5"/>
      <c r="BY526" s="5"/>
      <c r="BZ526" s="5"/>
      <c r="CA526" s="5"/>
      <c r="CB526" s="5"/>
      <c r="CC526" s="5"/>
      <c r="CD526" s="5"/>
      <c r="CE526" s="5"/>
      <c r="CF526" s="5"/>
      <c r="CG526" s="5"/>
      <c r="CH526" s="5"/>
      <c r="CI526" s="5"/>
      <c r="CJ526" s="5"/>
      <c r="CK526" s="5"/>
      <c r="CL526" s="5"/>
      <c r="CM526" s="5"/>
      <c r="CN526" s="5"/>
      <c r="CO526" s="5"/>
      <c r="CP526" s="5"/>
      <c r="CQ526" s="5"/>
      <c r="CR526" s="5"/>
      <c r="CS526" s="5"/>
      <c r="CT526" s="5"/>
      <c r="CU526" s="5"/>
      <c r="CV526" s="5"/>
      <c r="CW526" s="5"/>
      <c r="CX526" s="5"/>
      <c r="CY526" s="5"/>
      <c r="CZ526" s="5"/>
      <c r="DA526" s="5"/>
      <c r="DB526" s="5"/>
      <c r="DC526" s="5"/>
      <c r="DD526" s="5"/>
      <c r="DE526" s="5"/>
      <c r="DF526" s="5"/>
      <c r="DG526" s="5"/>
      <c r="DH526" s="5"/>
      <c r="DI526" s="5"/>
      <c r="DJ526" s="5"/>
      <c r="DK526" s="5"/>
      <c r="DL526" s="5"/>
      <c r="DM526" s="5"/>
      <c r="DN526" s="5"/>
      <c r="DO526" s="5"/>
      <c r="DP526" s="5"/>
      <c r="DQ526" s="5"/>
      <c r="DR526" s="5"/>
      <c r="DS526" s="5"/>
      <c r="DT526" s="5"/>
      <c r="DU526" s="5"/>
      <c r="DV526" s="5"/>
      <c r="DW526" s="5"/>
      <c r="DX526" s="5"/>
      <c r="DY526" s="5"/>
      <c r="DZ526" s="5"/>
      <c r="EA526" s="5"/>
      <c r="EB526" s="5"/>
      <c r="EC526" s="5"/>
      <c r="ED526" s="5"/>
      <c r="EE526" s="5"/>
      <c r="EF526" s="5"/>
      <c r="EG526" s="5"/>
      <c r="EH526" s="5"/>
      <c r="EI526" s="5"/>
      <c r="EJ526" s="5"/>
      <c r="EK526" s="5"/>
      <c r="EL526" s="5"/>
      <c r="EM526" s="5"/>
      <c r="EN526" s="5"/>
      <c r="EO526" s="5"/>
      <c r="EP526" s="5"/>
      <c r="EQ526" s="5"/>
      <c r="ER526" s="5"/>
      <c r="ES526" s="5"/>
      <c r="ET526" s="5"/>
      <c r="EU526" s="5"/>
      <c r="EV526" s="5"/>
      <c r="EW526" s="5"/>
      <c r="EX526" s="5"/>
      <c r="EY526" s="5"/>
      <c r="EZ526" s="5"/>
      <c r="FA526" s="5"/>
      <c r="FB526" s="5"/>
      <c r="FC526" s="5"/>
      <c r="FD526" s="5"/>
      <c r="FE526" s="5"/>
      <c r="FF526" s="5"/>
      <c r="FG526" s="5"/>
      <c r="FH526" s="5"/>
      <c r="FI526" s="5"/>
      <c r="FJ526" s="5"/>
      <c r="FK526" s="5"/>
      <c r="FL526" s="5"/>
      <c r="FM526" s="5"/>
      <c r="FN526" s="5"/>
    </row>
    <row r="527" spans="21:170" x14ac:dyDescent="0.2">
      <c r="U527" s="5"/>
      <c r="V527" s="5"/>
      <c r="W527" s="5"/>
      <c r="AK527" s="5"/>
      <c r="AL527" s="5"/>
      <c r="AM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  <c r="BO527" s="5"/>
      <c r="BP527" s="5"/>
      <c r="BQ527" s="5"/>
      <c r="BR527" s="5"/>
      <c r="BS527" s="5"/>
      <c r="BT527" s="5"/>
      <c r="BU527" s="5"/>
      <c r="BV527" s="5"/>
      <c r="BW527" s="5"/>
      <c r="BX527" s="5"/>
      <c r="BY527" s="5"/>
      <c r="BZ527" s="5"/>
      <c r="CA527" s="5"/>
      <c r="CB527" s="5"/>
      <c r="CC527" s="5"/>
      <c r="CD527" s="5"/>
      <c r="CE527" s="5"/>
      <c r="CF527" s="5"/>
      <c r="CG527" s="5"/>
      <c r="CH527" s="5"/>
      <c r="CI527" s="5"/>
      <c r="CJ527" s="5"/>
      <c r="CK527" s="5"/>
      <c r="CL527" s="5"/>
      <c r="CM527" s="5"/>
      <c r="CN527" s="5"/>
      <c r="CO527" s="5"/>
      <c r="CP527" s="5"/>
      <c r="CQ527" s="5"/>
      <c r="CR527" s="5"/>
      <c r="CS527" s="5"/>
      <c r="CT527" s="5"/>
      <c r="CU527" s="5"/>
      <c r="CV527" s="5"/>
      <c r="CW527" s="5"/>
      <c r="CX527" s="5"/>
      <c r="CY527" s="5"/>
      <c r="CZ527" s="5"/>
      <c r="DA527" s="5"/>
      <c r="DB527" s="5"/>
      <c r="DC527" s="5"/>
      <c r="DD527" s="5"/>
      <c r="DE527" s="5"/>
      <c r="DF527" s="5"/>
      <c r="DG527" s="5"/>
      <c r="DH527" s="5"/>
      <c r="DI527" s="5"/>
      <c r="DJ527" s="5"/>
      <c r="DK527" s="5"/>
      <c r="DL527" s="5"/>
      <c r="DM527" s="5"/>
      <c r="DN527" s="5"/>
      <c r="DO527" s="5"/>
      <c r="DP527" s="5"/>
      <c r="DQ527" s="5"/>
      <c r="DR527" s="5"/>
      <c r="DS527" s="5"/>
      <c r="DT527" s="5"/>
      <c r="DU527" s="5"/>
      <c r="DV527" s="5"/>
      <c r="DW527" s="5"/>
      <c r="DX527" s="5"/>
      <c r="DY527" s="5"/>
      <c r="DZ527" s="5"/>
      <c r="EA527" s="5"/>
      <c r="EB527" s="5"/>
      <c r="EC527" s="5"/>
      <c r="ED527" s="5"/>
      <c r="EE527" s="5"/>
      <c r="EF527" s="5"/>
      <c r="EG527" s="5"/>
      <c r="EH527" s="5"/>
      <c r="EI527" s="5"/>
      <c r="EJ527" s="5"/>
      <c r="EK527" s="5"/>
      <c r="EL527" s="5"/>
      <c r="EM527" s="5"/>
      <c r="EN527" s="5"/>
      <c r="EO527" s="5"/>
      <c r="EP527" s="5"/>
      <c r="EQ527" s="5"/>
      <c r="ER527" s="5"/>
      <c r="ES527" s="5"/>
      <c r="ET527" s="5"/>
      <c r="EU527" s="5"/>
      <c r="EV527" s="5"/>
      <c r="EW527" s="5"/>
      <c r="EX527" s="5"/>
      <c r="EY527" s="5"/>
      <c r="EZ527" s="5"/>
      <c r="FA527" s="5"/>
      <c r="FB527" s="5"/>
      <c r="FC527" s="5"/>
      <c r="FD527" s="5"/>
      <c r="FE527" s="5"/>
      <c r="FF527" s="5"/>
      <c r="FG527" s="5"/>
      <c r="FH527" s="5"/>
      <c r="FI527" s="5"/>
      <c r="FJ527" s="5"/>
      <c r="FK527" s="5"/>
      <c r="FL527" s="5"/>
      <c r="FM527" s="5"/>
      <c r="FN527" s="5"/>
    </row>
    <row r="528" spans="21:170" x14ac:dyDescent="0.2">
      <c r="U528" s="5"/>
      <c r="V528" s="5"/>
      <c r="W528" s="5"/>
      <c r="AK528" s="5"/>
      <c r="AL528" s="5"/>
      <c r="AM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  <c r="BO528" s="5"/>
      <c r="BP528" s="5"/>
      <c r="BQ528" s="5"/>
      <c r="BR528" s="5"/>
      <c r="BS528" s="5"/>
      <c r="BT528" s="5"/>
      <c r="BU528" s="5"/>
      <c r="BV528" s="5"/>
      <c r="BW528" s="5"/>
      <c r="BX528" s="5"/>
      <c r="BY528" s="5"/>
      <c r="BZ528" s="5"/>
      <c r="CA528" s="5"/>
      <c r="CB528" s="5"/>
      <c r="CC528" s="5"/>
      <c r="CD528" s="5"/>
      <c r="CE528" s="5"/>
      <c r="CF528" s="5"/>
      <c r="CG528" s="5"/>
      <c r="CH528" s="5"/>
      <c r="CI528" s="5"/>
      <c r="CJ528" s="5"/>
      <c r="CK528" s="5"/>
      <c r="CL528" s="5"/>
      <c r="CM528" s="5"/>
      <c r="CN528" s="5"/>
      <c r="CO528" s="5"/>
      <c r="CP528" s="5"/>
      <c r="CQ528" s="5"/>
      <c r="CR528" s="5"/>
      <c r="CS528" s="5"/>
      <c r="CT528" s="5"/>
      <c r="CU528" s="5"/>
      <c r="CV528" s="5"/>
      <c r="CW528" s="5"/>
      <c r="CX528" s="5"/>
      <c r="CY528" s="5"/>
      <c r="CZ528" s="5"/>
      <c r="DA528" s="5"/>
      <c r="DB528" s="5"/>
      <c r="DC528" s="5"/>
      <c r="DD528" s="5"/>
      <c r="DE528" s="5"/>
      <c r="DF528" s="5"/>
      <c r="DG528" s="5"/>
      <c r="DH528" s="5"/>
      <c r="DI528" s="5"/>
      <c r="DJ528" s="5"/>
      <c r="DK528" s="5"/>
      <c r="DL528" s="5"/>
      <c r="DM528" s="5"/>
      <c r="DN528" s="5"/>
      <c r="DO528" s="5"/>
      <c r="DP528" s="5"/>
      <c r="DQ528" s="5"/>
      <c r="DR528" s="5"/>
      <c r="DS528" s="5"/>
      <c r="DT528" s="5"/>
      <c r="DU528" s="5"/>
      <c r="DV528" s="5"/>
      <c r="DW528" s="5"/>
      <c r="DX528" s="5"/>
      <c r="DY528" s="5"/>
      <c r="DZ528" s="5"/>
      <c r="EA528" s="5"/>
      <c r="EB528" s="5"/>
      <c r="EC528" s="5"/>
      <c r="ED528" s="5"/>
      <c r="EE528" s="5"/>
      <c r="EF528" s="5"/>
      <c r="EG528" s="5"/>
      <c r="EH528" s="5"/>
      <c r="EI528" s="5"/>
      <c r="EJ528" s="5"/>
      <c r="EK528" s="5"/>
      <c r="EL528" s="5"/>
      <c r="EM528" s="5"/>
      <c r="EN528" s="5"/>
      <c r="EO528" s="5"/>
      <c r="EP528" s="5"/>
      <c r="EQ528" s="5"/>
      <c r="ER528" s="5"/>
      <c r="ES528" s="5"/>
      <c r="ET528" s="5"/>
      <c r="EU528" s="5"/>
      <c r="EV528" s="5"/>
      <c r="EW528" s="5"/>
      <c r="EX528" s="5"/>
      <c r="EY528" s="5"/>
      <c r="EZ528" s="5"/>
      <c r="FA528" s="5"/>
      <c r="FB528" s="5"/>
      <c r="FC528" s="5"/>
      <c r="FD528" s="5"/>
      <c r="FE528" s="5"/>
      <c r="FF528" s="5"/>
      <c r="FG528" s="5"/>
      <c r="FH528" s="5"/>
      <c r="FI528" s="5"/>
      <c r="FJ528" s="5"/>
      <c r="FK528" s="5"/>
      <c r="FL528" s="5"/>
      <c r="FM528" s="5"/>
      <c r="FN528" s="5"/>
    </row>
    <row r="529" spans="21:170" x14ac:dyDescent="0.2">
      <c r="U529" s="5"/>
      <c r="V529" s="5"/>
      <c r="W529" s="5"/>
      <c r="AK529" s="5"/>
      <c r="AL529" s="5"/>
      <c r="AM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  <c r="BO529" s="5"/>
      <c r="BP529" s="5"/>
      <c r="BQ529" s="5"/>
      <c r="BR529" s="5"/>
      <c r="BS529" s="5"/>
      <c r="BT529" s="5"/>
      <c r="BU529" s="5"/>
      <c r="BV529" s="5"/>
      <c r="BW529" s="5"/>
      <c r="BX529" s="5"/>
      <c r="BY529" s="5"/>
      <c r="BZ529" s="5"/>
      <c r="CA529" s="5"/>
      <c r="CB529" s="5"/>
      <c r="CC529" s="5"/>
      <c r="CD529" s="5"/>
      <c r="CE529" s="5"/>
      <c r="CF529" s="5"/>
      <c r="CG529" s="5"/>
      <c r="CH529" s="5"/>
      <c r="CI529" s="5"/>
      <c r="CJ529" s="5"/>
      <c r="CK529" s="5"/>
      <c r="CL529" s="5"/>
      <c r="CM529" s="5"/>
      <c r="CN529" s="5"/>
      <c r="CO529" s="5"/>
      <c r="CP529" s="5"/>
      <c r="CQ529" s="5"/>
      <c r="CR529" s="5"/>
      <c r="CS529" s="5"/>
      <c r="CT529" s="5"/>
      <c r="CU529" s="5"/>
      <c r="CV529" s="5"/>
      <c r="CW529" s="5"/>
      <c r="CX529" s="5"/>
      <c r="CY529" s="5"/>
      <c r="CZ529" s="5"/>
      <c r="DA529" s="5"/>
      <c r="DB529" s="5"/>
      <c r="DC529" s="5"/>
      <c r="DD529" s="5"/>
      <c r="DE529" s="5"/>
      <c r="DF529" s="5"/>
      <c r="DG529" s="5"/>
      <c r="DH529" s="5"/>
      <c r="DI529" s="5"/>
      <c r="DJ529" s="5"/>
      <c r="DK529" s="5"/>
      <c r="DL529" s="5"/>
      <c r="DM529" s="5"/>
      <c r="DN529" s="5"/>
      <c r="DO529" s="5"/>
      <c r="DP529" s="5"/>
      <c r="DQ529" s="5"/>
      <c r="DR529" s="5"/>
      <c r="DS529" s="5"/>
      <c r="DT529" s="5"/>
      <c r="DU529" s="5"/>
      <c r="DV529" s="5"/>
      <c r="DW529" s="5"/>
      <c r="DX529" s="5"/>
      <c r="DY529" s="5"/>
      <c r="DZ529" s="5"/>
      <c r="EA529" s="5"/>
      <c r="EB529" s="5"/>
      <c r="EC529" s="5"/>
      <c r="ED529" s="5"/>
      <c r="EE529" s="5"/>
      <c r="EF529" s="5"/>
      <c r="EG529" s="5"/>
      <c r="EH529" s="5"/>
      <c r="EI529" s="5"/>
      <c r="EJ529" s="5"/>
      <c r="EK529" s="5"/>
      <c r="EL529" s="5"/>
      <c r="EM529" s="5"/>
      <c r="EN529" s="5"/>
      <c r="EO529" s="5"/>
      <c r="EP529" s="5"/>
      <c r="EQ529" s="5"/>
      <c r="ER529" s="5"/>
      <c r="ES529" s="5"/>
      <c r="ET529" s="5"/>
      <c r="EU529" s="5"/>
      <c r="EV529" s="5"/>
      <c r="EW529" s="5"/>
      <c r="EX529" s="5"/>
      <c r="EY529" s="5"/>
      <c r="EZ529" s="5"/>
      <c r="FA529" s="5"/>
      <c r="FB529" s="5"/>
      <c r="FC529" s="5"/>
      <c r="FD529" s="5"/>
      <c r="FE529" s="5"/>
      <c r="FF529" s="5"/>
      <c r="FG529" s="5"/>
      <c r="FH529" s="5"/>
      <c r="FI529" s="5"/>
      <c r="FJ529" s="5"/>
      <c r="FK529" s="5"/>
      <c r="FL529" s="5"/>
      <c r="FM529" s="5"/>
      <c r="FN529" s="5"/>
    </row>
    <row r="530" spans="21:170" x14ac:dyDescent="0.2">
      <c r="U530" s="5"/>
      <c r="V530" s="5"/>
      <c r="W530" s="5"/>
      <c r="AK530" s="5"/>
      <c r="AL530" s="5"/>
      <c r="AM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  <c r="BO530" s="5"/>
      <c r="BP530" s="5"/>
      <c r="BQ530" s="5"/>
      <c r="BR530" s="5"/>
      <c r="BS530" s="5"/>
      <c r="BT530" s="5"/>
      <c r="BU530" s="5"/>
      <c r="BV530" s="5"/>
      <c r="BW530" s="5"/>
      <c r="BX530" s="5"/>
      <c r="BY530" s="5"/>
      <c r="BZ530" s="5"/>
      <c r="CA530" s="5"/>
      <c r="CB530" s="5"/>
      <c r="CC530" s="5"/>
      <c r="CD530" s="5"/>
      <c r="CE530" s="5"/>
      <c r="CF530" s="5"/>
      <c r="CG530" s="5"/>
      <c r="CH530" s="5"/>
      <c r="CI530" s="5"/>
      <c r="CJ530" s="5"/>
      <c r="CK530" s="5"/>
      <c r="CL530" s="5"/>
      <c r="CM530" s="5"/>
      <c r="CN530" s="5"/>
      <c r="CO530" s="5"/>
      <c r="CP530" s="5"/>
      <c r="CQ530" s="5"/>
      <c r="CR530" s="5"/>
      <c r="CS530" s="5"/>
      <c r="CT530" s="5"/>
      <c r="CU530" s="5"/>
      <c r="CV530" s="5"/>
      <c r="CW530" s="5"/>
      <c r="CX530" s="5"/>
      <c r="CY530" s="5"/>
      <c r="CZ530" s="5"/>
      <c r="DA530" s="5"/>
      <c r="DB530" s="5"/>
      <c r="DC530" s="5"/>
      <c r="DD530" s="5"/>
      <c r="DE530" s="5"/>
      <c r="DF530" s="5"/>
      <c r="DG530" s="5"/>
      <c r="DH530" s="5"/>
      <c r="DI530" s="5"/>
      <c r="DJ530" s="5"/>
      <c r="DK530" s="5"/>
      <c r="DL530" s="5"/>
      <c r="DM530" s="5"/>
      <c r="DN530" s="5"/>
      <c r="DO530" s="5"/>
      <c r="DP530" s="5"/>
      <c r="DQ530" s="5"/>
      <c r="DR530" s="5"/>
      <c r="DS530" s="5"/>
      <c r="DT530" s="5"/>
      <c r="DU530" s="5"/>
      <c r="DV530" s="5"/>
      <c r="DW530" s="5"/>
      <c r="DX530" s="5"/>
      <c r="DY530" s="5"/>
      <c r="DZ530" s="5"/>
      <c r="EA530" s="5"/>
      <c r="EB530" s="5"/>
      <c r="EC530" s="5"/>
      <c r="ED530" s="5"/>
      <c r="EE530" s="5"/>
      <c r="EF530" s="5"/>
      <c r="EG530" s="5"/>
      <c r="EH530" s="5"/>
      <c r="EI530" s="5"/>
      <c r="EJ530" s="5"/>
      <c r="EK530" s="5"/>
      <c r="EL530" s="5"/>
      <c r="EM530" s="5"/>
      <c r="EN530" s="5"/>
      <c r="EO530" s="5"/>
      <c r="EP530" s="5"/>
      <c r="EQ530" s="5"/>
      <c r="ER530" s="5"/>
      <c r="ES530" s="5"/>
      <c r="ET530" s="5"/>
      <c r="EU530" s="5"/>
      <c r="EV530" s="5"/>
      <c r="EW530" s="5"/>
      <c r="EX530" s="5"/>
      <c r="EY530" s="5"/>
      <c r="EZ530" s="5"/>
      <c r="FA530" s="5"/>
      <c r="FB530" s="5"/>
      <c r="FC530" s="5"/>
      <c r="FD530" s="5"/>
      <c r="FE530" s="5"/>
      <c r="FF530" s="5"/>
      <c r="FG530" s="5"/>
      <c r="FH530" s="5"/>
      <c r="FI530" s="5"/>
      <c r="FJ530" s="5"/>
      <c r="FK530" s="5"/>
      <c r="FL530" s="5"/>
      <c r="FM530" s="5"/>
      <c r="FN530" s="5"/>
    </row>
    <row r="531" spans="21:170" x14ac:dyDescent="0.2">
      <c r="U531" s="5"/>
      <c r="V531" s="5"/>
      <c r="W531" s="5"/>
      <c r="AK531" s="5"/>
      <c r="AL531" s="5"/>
      <c r="AM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  <c r="BO531" s="5"/>
      <c r="BP531" s="5"/>
      <c r="BQ531" s="5"/>
      <c r="BR531" s="5"/>
      <c r="BS531" s="5"/>
      <c r="BT531" s="5"/>
      <c r="BU531" s="5"/>
      <c r="BV531" s="5"/>
      <c r="BW531" s="5"/>
      <c r="BX531" s="5"/>
      <c r="BY531" s="5"/>
      <c r="BZ531" s="5"/>
      <c r="CA531" s="5"/>
      <c r="CB531" s="5"/>
      <c r="CC531" s="5"/>
      <c r="CD531" s="5"/>
      <c r="CE531" s="5"/>
      <c r="CF531" s="5"/>
      <c r="CG531" s="5"/>
      <c r="CH531" s="5"/>
      <c r="CI531" s="5"/>
      <c r="CJ531" s="5"/>
      <c r="CK531" s="5"/>
      <c r="CL531" s="5"/>
      <c r="CM531" s="5"/>
      <c r="CN531" s="5"/>
      <c r="CO531" s="5"/>
      <c r="CP531" s="5"/>
      <c r="CQ531" s="5"/>
      <c r="CR531" s="5"/>
      <c r="CS531" s="5"/>
      <c r="CT531" s="5"/>
      <c r="CU531" s="5"/>
      <c r="CV531" s="5"/>
      <c r="CW531" s="5"/>
      <c r="CX531" s="5"/>
      <c r="CY531" s="5"/>
      <c r="CZ531" s="5"/>
      <c r="DA531" s="5"/>
      <c r="DB531" s="5"/>
      <c r="DC531" s="5"/>
      <c r="DD531" s="5"/>
      <c r="DE531" s="5"/>
      <c r="DF531" s="5"/>
      <c r="DG531" s="5"/>
      <c r="DH531" s="5"/>
      <c r="DI531" s="5"/>
      <c r="DJ531" s="5"/>
      <c r="DK531" s="5"/>
      <c r="DL531" s="5"/>
      <c r="DM531" s="5"/>
      <c r="DN531" s="5"/>
      <c r="DO531" s="5"/>
      <c r="DP531" s="5"/>
      <c r="DQ531" s="5"/>
      <c r="DR531" s="5"/>
      <c r="DS531" s="5"/>
      <c r="DT531" s="5"/>
      <c r="DU531" s="5"/>
      <c r="DV531" s="5"/>
      <c r="DW531" s="5"/>
      <c r="DX531" s="5"/>
      <c r="DY531" s="5"/>
      <c r="DZ531" s="5"/>
      <c r="EA531" s="5"/>
      <c r="EB531" s="5"/>
      <c r="EC531" s="5"/>
      <c r="ED531" s="5"/>
      <c r="EE531" s="5"/>
      <c r="EF531" s="5"/>
      <c r="EG531" s="5"/>
      <c r="EH531" s="5"/>
      <c r="EI531" s="5"/>
      <c r="EJ531" s="5"/>
      <c r="EK531" s="5"/>
      <c r="EL531" s="5"/>
      <c r="EM531" s="5"/>
      <c r="EN531" s="5"/>
      <c r="EO531" s="5"/>
      <c r="EP531" s="5"/>
      <c r="EQ531" s="5"/>
      <c r="ER531" s="5"/>
      <c r="ES531" s="5"/>
      <c r="ET531" s="5"/>
      <c r="EU531" s="5"/>
      <c r="EV531" s="5"/>
      <c r="EW531" s="5"/>
      <c r="EX531" s="5"/>
      <c r="EY531" s="5"/>
      <c r="EZ531" s="5"/>
      <c r="FA531" s="5"/>
      <c r="FB531" s="5"/>
      <c r="FC531" s="5"/>
      <c r="FD531" s="5"/>
      <c r="FE531" s="5"/>
      <c r="FF531" s="5"/>
      <c r="FG531" s="5"/>
      <c r="FH531" s="5"/>
      <c r="FI531" s="5"/>
      <c r="FJ531" s="5"/>
      <c r="FK531" s="5"/>
      <c r="FL531" s="5"/>
      <c r="FM531" s="5"/>
      <c r="FN531" s="5"/>
    </row>
    <row r="532" spans="21:170" x14ac:dyDescent="0.2">
      <c r="U532" s="5"/>
      <c r="V532" s="5"/>
      <c r="W532" s="5"/>
      <c r="AK532" s="5"/>
      <c r="AL532" s="5"/>
      <c r="AM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  <c r="BO532" s="5"/>
      <c r="BP532" s="5"/>
      <c r="BQ532" s="5"/>
      <c r="BR532" s="5"/>
      <c r="BS532" s="5"/>
      <c r="BT532" s="5"/>
      <c r="BU532" s="5"/>
      <c r="BV532" s="5"/>
      <c r="BW532" s="5"/>
      <c r="BX532" s="5"/>
      <c r="BY532" s="5"/>
      <c r="BZ532" s="5"/>
      <c r="CA532" s="5"/>
      <c r="CB532" s="5"/>
      <c r="CC532" s="5"/>
      <c r="CD532" s="5"/>
      <c r="CE532" s="5"/>
      <c r="CF532" s="5"/>
      <c r="CG532" s="5"/>
      <c r="CH532" s="5"/>
      <c r="CI532" s="5"/>
      <c r="CJ532" s="5"/>
      <c r="CK532" s="5"/>
      <c r="CL532" s="5"/>
      <c r="CM532" s="5"/>
      <c r="CN532" s="5"/>
      <c r="CO532" s="5"/>
      <c r="CP532" s="5"/>
      <c r="CQ532" s="5"/>
      <c r="CR532" s="5"/>
      <c r="CS532" s="5"/>
      <c r="CT532" s="5"/>
      <c r="CU532" s="5"/>
      <c r="CV532" s="5"/>
      <c r="CW532" s="5"/>
      <c r="CX532" s="5"/>
      <c r="CY532" s="5"/>
      <c r="CZ532" s="5"/>
      <c r="DA532" s="5"/>
      <c r="DB532" s="5"/>
      <c r="DC532" s="5"/>
      <c r="DD532" s="5"/>
      <c r="DE532" s="5"/>
      <c r="DF532" s="5"/>
      <c r="DG532" s="5"/>
      <c r="DH532" s="5"/>
      <c r="DI532" s="5"/>
      <c r="DJ532" s="5"/>
      <c r="DK532" s="5"/>
      <c r="DL532" s="5"/>
      <c r="DM532" s="5"/>
      <c r="DN532" s="5"/>
      <c r="DO532" s="5"/>
      <c r="DP532" s="5"/>
      <c r="DQ532" s="5"/>
      <c r="DR532" s="5"/>
      <c r="DS532" s="5"/>
      <c r="DT532" s="5"/>
      <c r="DU532" s="5"/>
      <c r="DV532" s="5"/>
      <c r="DW532" s="5"/>
      <c r="DX532" s="5"/>
      <c r="DY532" s="5"/>
      <c r="DZ532" s="5"/>
      <c r="EA532" s="5"/>
      <c r="EB532" s="5"/>
      <c r="EC532" s="5"/>
      <c r="ED532" s="5"/>
      <c r="EE532" s="5"/>
      <c r="EF532" s="5"/>
      <c r="EG532" s="5"/>
      <c r="EH532" s="5"/>
      <c r="EI532" s="5"/>
      <c r="EJ532" s="5"/>
      <c r="EK532" s="5"/>
      <c r="EL532" s="5"/>
      <c r="EM532" s="5"/>
      <c r="EN532" s="5"/>
      <c r="EO532" s="5"/>
      <c r="EP532" s="5"/>
      <c r="EQ532" s="5"/>
      <c r="ER532" s="5"/>
      <c r="ES532" s="5"/>
      <c r="ET532" s="5"/>
      <c r="EU532" s="5"/>
      <c r="EV532" s="5"/>
      <c r="EW532" s="5"/>
      <c r="EX532" s="5"/>
      <c r="EY532" s="5"/>
      <c r="EZ532" s="5"/>
      <c r="FA532" s="5"/>
      <c r="FB532" s="5"/>
      <c r="FC532" s="5"/>
      <c r="FD532" s="5"/>
      <c r="FE532" s="5"/>
      <c r="FF532" s="5"/>
      <c r="FG532" s="5"/>
      <c r="FH532" s="5"/>
      <c r="FI532" s="5"/>
      <c r="FJ532" s="5"/>
      <c r="FK532" s="5"/>
      <c r="FL532" s="5"/>
      <c r="FM532" s="5"/>
      <c r="FN532" s="5"/>
    </row>
    <row r="533" spans="21:170" x14ac:dyDescent="0.2">
      <c r="U533" s="5"/>
      <c r="V533" s="5"/>
      <c r="W533" s="5"/>
      <c r="AK533" s="5"/>
      <c r="AL533" s="5"/>
      <c r="AM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  <c r="BO533" s="5"/>
      <c r="BP533" s="5"/>
      <c r="BQ533" s="5"/>
      <c r="BR533" s="5"/>
      <c r="BS533" s="5"/>
      <c r="BT533" s="5"/>
      <c r="BU533" s="5"/>
      <c r="BV533" s="5"/>
      <c r="BW533" s="5"/>
      <c r="BX533" s="5"/>
      <c r="BY533" s="5"/>
      <c r="BZ533" s="5"/>
      <c r="CA533" s="5"/>
      <c r="CB533" s="5"/>
      <c r="CC533" s="5"/>
      <c r="CD533" s="5"/>
      <c r="CE533" s="5"/>
      <c r="CF533" s="5"/>
      <c r="CG533" s="5"/>
      <c r="CH533" s="5"/>
      <c r="CI533" s="5"/>
      <c r="CJ533" s="5"/>
      <c r="CK533" s="5"/>
      <c r="CL533" s="5"/>
      <c r="CM533" s="5"/>
      <c r="CN533" s="5"/>
      <c r="CO533" s="5"/>
      <c r="CP533" s="5"/>
      <c r="CQ533" s="5"/>
      <c r="CR533" s="5"/>
      <c r="CS533" s="5"/>
      <c r="CT533" s="5"/>
      <c r="CU533" s="5"/>
      <c r="CV533" s="5"/>
      <c r="CW533" s="5"/>
      <c r="CX533" s="5"/>
      <c r="CY533" s="5"/>
      <c r="CZ533" s="5"/>
      <c r="DA533" s="5"/>
      <c r="DB533" s="5"/>
      <c r="DC533" s="5"/>
      <c r="DD533" s="5"/>
      <c r="DE533" s="5"/>
      <c r="DF533" s="5"/>
      <c r="DG533" s="5"/>
      <c r="DH533" s="5"/>
      <c r="DI533" s="5"/>
      <c r="DJ533" s="5"/>
      <c r="DK533" s="5"/>
      <c r="DL533" s="5"/>
      <c r="DM533" s="5"/>
      <c r="DN533" s="5"/>
      <c r="DO533" s="5"/>
      <c r="DP533" s="5"/>
      <c r="DQ533" s="5"/>
      <c r="DR533" s="5"/>
      <c r="DS533" s="5"/>
      <c r="DT533" s="5"/>
      <c r="DU533" s="5"/>
      <c r="DV533" s="5"/>
      <c r="DW533" s="5"/>
      <c r="DX533" s="5"/>
      <c r="DY533" s="5"/>
      <c r="DZ533" s="5"/>
      <c r="EA533" s="5"/>
      <c r="EB533" s="5"/>
      <c r="EC533" s="5"/>
      <c r="ED533" s="5"/>
      <c r="EE533" s="5"/>
      <c r="EF533" s="5"/>
      <c r="EG533" s="5"/>
      <c r="EH533" s="5"/>
      <c r="EI533" s="5"/>
      <c r="EJ533" s="5"/>
      <c r="EK533" s="5"/>
      <c r="EL533" s="5"/>
      <c r="EM533" s="5"/>
      <c r="EN533" s="5"/>
      <c r="EO533" s="5"/>
      <c r="EP533" s="5"/>
      <c r="EQ533" s="5"/>
      <c r="ER533" s="5"/>
      <c r="ES533" s="5"/>
      <c r="ET533" s="5"/>
      <c r="EU533" s="5"/>
      <c r="EV533" s="5"/>
      <c r="EW533" s="5"/>
      <c r="EX533" s="5"/>
      <c r="EY533" s="5"/>
      <c r="EZ533" s="5"/>
      <c r="FA533" s="5"/>
      <c r="FB533" s="5"/>
      <c r="FC533" s="5"/>
      <c r="FD533" s="5"/>
      <c r="FE533" s="5"/>
      <c r="FF533" s="5"/>
      <c r="FG533" s="5"/>
      <c r="FH533" s="5"/>
      <c r="FI533" s="5"/>
      <c r="FJ533" s="5"/>
      <c r="FK533" s="5"/>
      <c r="FL533" s="5"/>
      <c r="FM533" s="5"/>
      <c r="FN533" s="5"/>
    </row>
    <row r="534" spans="21:170" x14ac:dyDescent="0.2">
      <c r="U534" s="5"/>
      <c r="V534" s="5"/>
      <c r="W534" s="5"/>
      <c r="AK534" s="5"/>
      <c r="AL534" s="5"/>
      <c r="AM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  <c r="BO534" s="5"/>
      <c r="BP534" s="5"/>
      <c r="BQ534" s="5"/>
      <c r="BR534" s="5"/>
      <c r="BS534" s="5"/>
      <c r="BT534" s="5"/>
      <c r="BU534" s="5"/>
      <c r="BV534" s="5"/>
      <c r="BW534" s="5"/>
      <c r="BX534" s="5"/>
      <c r="BY534" s="5"/>
      <c r="BZ534" s="5"/>
      <c r="CA534" s="5"/>
      <c r="CB534" s="5"/>
      <c r="CC534" s="5"/>
      <c r="CD534" s="5"/>
      <c r="CE534" s="5"/>
      <c r="CF534" s="5"/>
      <c r="CG534" s="5"/>
      <c r="CH534" s="5"/>
      <c r="CI534" s="5"/>
      <c r="CJ534" s="5"/>
      <c r="CK534" s="5"/>
      <c r="CL534" s="5"/>
      <c r="CM534" s="5"/>
      <c r="CN534" s="5"/>
      <c r="CO534" s="5"/>
      <c r="CP534" s="5"/>
      <c r="CQ534" s="5"/>
      <c r="CR534" s="5"/>
      <c r="CS534" s="5"/>
      <c r="CT534" s="5"/>
      <c r="CU534" s="5"/>
      <c r="CV534" s="5"/>
      <c r="CW534" s="5"/>
      <c r="CX534" s="5"/>
      <c r="CY534" s="5"/>
      <c r="CZ534" s="5"/>
      <c r="DA534" s="5"/>
      <c r="DB534" s="5"/>
      <c r="DC534" s="5"/>
      <c r="DD534" s="5"/>
      <c r="DE534" s="5"/>
      <c r="DF534" s="5"/>
      <c r="DG534" s="5"/>
      <c r="DH534" s="5"/>
      <c r="DI534" s="5"/>
      <c r="DJ534" s="5"/>
      <c r="DK534" s="5"/>
      <c r="DL534" s="5"/>
      <c r="DM534" s="5"/>
      <c r="DN534" s="5"/>
      <c r="DO534" s="5"/>
      <c r="DP534" s="5"/>
      <c r="DQ534" s="5"/>
      <c r="DR534" s="5"/>
      <c r="DS534" s="5"/>
      <c r="DT534" s="5"/>
      <c r="DU534" s="5"/>
      <c r="DV534" s="5"/>
      <c r="DW534" s="5"/>
      <c r="DX534" s="5"/>
      <c r="DY534" s="5"/>
      <c r="DZ534" s="5"/>
      <c r="EA534" s="5"/>
      <c r="EB534" s="5"/>
      <c r="EC534" s="5"/>
      <c r="ED534" s="5"/>
      <c r="EE534" s="5"/>
      <c r="EF534" s="5"/>
      <c r="EG534" s="5"/>
      <c r="EH534" s="5"/>
      <c r="EI534" s="5"/>
      <c r="EJ534" s="5"/>
      <c r="EK534" s="5"/>
      <c r="EL534" s="5"/>
      <c r="EM534" s="5"/>
      <c r="EN534" s="5"/>
      <c r="EO534" s="5"/>
      <c r="EP534" s="5"/>
      <c r="EQ534" s="5"/>
      <c r="ER534" s="5"/>
      <c r="ES534" s="5"/>
      <c r="ET534" s="5"/>
      <c r="EU534" s="5"/>
      <c r="EV534" s="5"/>
      <c r="EW534" s="5"/>
      <c r="EX534" s="5"/>
      <c r="EY534" s="5"/>
      <c r="EZ534" s="5"/>
      <c r="FA534" s="5"/>
      <c r="FB534" s="5"/>
      <c r="FC534" s="5"/>
      <c r="FD534" s="5"/>
      <c r="FE534" s="5"/>
      <c r="FF534" s="5"/>
      <c r="FG534" s="5"/>
      <c r="FH534" s="5"/>
      <c r="FI534" s="5"/>
      <c r="FJ534" s="5"/>
      <c r="FK534" s="5"/>
      <c r="FL534" s="5"/>
      <c r="FM534" s="5"/>
      <c r="FN534" s="5"/>
    </row>
    <row r="535" spans="21:170" x14ac:dyDescent="0.2">
      <c r="U535" s="5"/>
      <c r="V535" s="5"/>
      <c r="W535" s="5"/>
      <c r="AK535" s="5"/>
      <c r="AL535" s="5"/>
      <c r="AM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  <c r="BO535" s="5"/>
      <c r="BP535" s="5"/>
      <c r="BQ535" s="5"/>
      <c r="BR535" s="5"/>
      <c r="BS535" s="5"/>
      <c r="BT535" s="5"/>
      <c r="BU535" s="5"/>
      <c r="BV535" s="5"/>
      <c r="BW535" s="5"/>
      <c r="BX535" s="5"/>
      <c r="BY535" s="5"/>
      <c r="BZ535" s="5"/>
      <c r="CA535" s="5"/>
      <c r="CB535" s="5"/>
      <c r="CC535" s="5"/>
      <c r="CD535" s="5"/>
      <c r="CE535" s="5"/>
      <c r="CF535" s="5"/>
      <c r="CG535" s="5"/>
      <c r="CH535" s="5"/>
      <c r="CI535" s="5"/>
      <c r="CJ535" s="5"/>
      <c r="CK535" s="5"/>
      <c r="CL535" s="5"/>
      <c r="CM535" s="5"/>
      <c r="CN535" s="5"/>
      <c r="CO535" s="5"/>
      <c r="CP535" s="5"/>
      <c r="CQ535" s="5"/>
      <c r="CR535" s="5"/>
      <c r="CS535" s="5"/>
      <c r="CT535" s="5"/>
      <c r="CU535" s="5"/>
      <c r="CV535" s="5"/>
      <c r="CW535" s="5"/>
      <c r="CX535" s="5"/>
      <c r="CY535" s="5"/>
      <c r="CZ535" s="5"/>
      <c r="DA535" s="5"/>
      <c r="DB535" s="5"/>
      <c r="DC535" s="5"/>
      <c r="DD535" s="5"/>
      <c r="DE535" s="5"/>
      <c r="DF535" s="5"/>
      <c r="DG535" s="5"/>
      <c r="DH535" s="5"/>
      <c r="DI535" s="5"/>
      <c r="DJ535" s="5"/>
      <c r="DK535" s="5"/>
      <c r="DL535" s="5"/>
      <c r="DM535" s="5"/>
      <c r="DN535" s="5"/>
      <c r="DO535" s="5"/>
      <c r="DP535" s="5"/>
      <c r="DQ535" s="5"/>
      <c r="DR535" s="5"/>
      <c r="DS535" s="5"/>
      <c r="DT535" s="5"/>
      <c r="DU535" s="5"/>
      <c r="DV535" s="5"/>
      <c r="DW535" s="5"/>
      <c r="DX535" s="5"/>
      <c r="DY535" s="5"/>
      <c r="DZ535" s="5"/>
      <c r="EA535" s="5"/>
      <c r="EB535" s="5"/>
      <c r="EC535" s="5"/>
      <c r="ED535" s="5"/>
      <c r="EE535" s="5"/>
      <c r="EF535" s="5"/>
      <c r="EG535" s="5"/>
      <c r="EH535" s="5"/>
      <c r="EI535" s="5"/>
      <c r="EJ535" s="5"/>
      <c r="EK535" s="5"/>
      <c r="EL535" s="5"/>
      <c r="EM535" s="5"/>
      <c r="EN535" s="5"/>
      <c r="EO535" s="5"/>
      <c r="EP535" s="5"/>
      <c r="EQ535" s="5"/>
      <c r="ER535" s="5"/>
      <c r="ES535" s="5"/>
      <c r="ET535" s="5"/>
      <c r="EU535" s="5"/>
      <c r="EV535" s="5"/>
      <c r="EW535" s="5"/>
      <c r="EX535" s="5"/>
      <c r="EY535" s="5"/>
      <c r="EZ535" s="5"/>
      <c r="FA535" s="5"/>
      <c r="FB535" s="5"/>
      <c r="FC535" s="5"/>
      <c r="FD535" s="5"/>
      <c r="FE535" s="5"/>
      <c r="FF535" s="5"/>
      <c r="FG535" s="5"/>
      <c r="FH535" s="5"/>
      <c r="FI535" s="5"/>
      <c r="FJ535" s="5"/>
      <c r="FK535" s="5"/>
      <c r="FL535" s="5"/>
      <c r="FM535" s="5"/>
      <c r="FN535" s="5"/>
    </row>
    <row r="536" spans="21:170" x14ac:dyDescent="0.2">
      <c r="U536" s="5"/>
      <c r="V536" s="5"/>
      <c r="W536" s="5"/>
      <c r="AK536" s="5"/>
      <c r="AL536" s="5"/>
      <c r="AM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  <c r="BO536" s="5"/>
      <c r="BP536" s="5"/>
      <c r="BQ536" s="5"/>
      <c r="BR536" s="5"/>
      <c r="BS536" s="5"/>
      <c r="BT536" s="5"/>
      <c r="BU536" s="5"/>
      <c r="BV536" s="5"/>
      <c r="BW536" s="5"/>
      <c r="BX536" s="5"/>
      <c r="BY536" s="5"/>
      <c r="BZ536" s="5"/>
      <c r="CA536" s="5"/>
      <c r="CB536" s="5"/>
      <c r="CC536" s="5"/>
      <c r="CD536" s="5"/>
      <c r="CE536" s="5"/>
      <c r="CF536" s="5"/>
      <c r="CG536" s="5"/>
      <c r="CH536" s="5"/>
      <c r="CI536" s="5"/>
      <c r="CJ536" s="5"/>
      <c r="CK536" s="5"/>
      <c r="CL536" s="5"/>
      <c r="CM536" s="5"/>
      <c r="CN536" s="5"/>
      <c r="CO536" s="5"/>
      <c r="CP536" s="5"/>
      <c r="CQ536" s="5"/>
      <c r="CR536" s="5"/>
      <c r="CS536" s="5"/>
      <c r="CT536" s="5"/>
      <c r="CU536" s="5"/>
      <c r="CV536" s="5"/>
      <c r="CW536" s="5"/>
      <c r="CX536" s="5"/>
      <c r="CY536" s="5"/>
      <c r="CZ536" s="5"/>
      <c r="DA536" s="5"/>
      <c r="DB536" s="5"/>
      <c r="DC536" s="5"/>
      <c r="DD536" s="5"/>
      <c r="DE536" s="5"/>
      <c r="DF536" s="5"/>
      <c r="DG536" s="5"/>
      <c r="DH536" s="5"/>
      <c r="DI536" s="5"/>
      <c r="DJ536" s="5"/>
      <c r="DK536" s="5"/>
      <c r="DL536" s="5"/>
      <c r="DM536" s="5"/>
      <c r="DN536" s="5"/>
      <c r="DO536" s="5"/>
      <c r="DP536" s="5"/>
      <c r="DQ536" s="5"/>
      <c r="DR536" s="5"/>
      <c r="DS536" s="5"/>
      <c r="DT536" s="5"/>
      <c r="DU536" s="5"/>
      <c r="DV536" s="5"/>
      <c r="DW536" s="5"/>
      <c r="DX536" s="5"/>
      <c r="DY536" s="5"/>
      <c r="DZ536" s="5"/>
      <c r="EA536" s="5"/>
      <c r="EB536" s="5"/>
      <c r="EC536" s="5"/>
      <c r="ED536" s="5"/>
      <c r="EE536" s="5"/>
      <c r="EF536" s="5"/>
      <c r="EG536" s="5"/>
      <c r="EH536" s="5"/>
      <c r="EI536" s="5"/>
      <c r="EJ536" s="5"/>
      <c r="EK536" s="5"/>
      <c r="EL536" s="5"/>
      <c r="EM536" s="5"/>
      <c r="EN536" s="5"/>
      <c r="EO536" s="5"/>
      <c r="EP536" s="5"/>
      <c r="EQ536" s="5"/>
      <c r="ER536" s="5"/>
      <c r="ES536" s="5"/>
      <c r="ET536" s="5"/>
      <c r="EU536" s="5"/>
      <c r="EV536" s="5"/>
      <c r="EW536" s="5"/>
      <c r="EX536" s="5"/>
      <c r="EY536" s="5"/>
      <c r="EZ536" s="5"/>
      <c r="FA536" s="5"/>
      <c r="FB536" s="5"/>
      <c r="FC536" s="5"/>
      <c r="FD536" s="5"/>
      <c r="FE536" s="5"/>
      <c r="FF536" s="5"/>
      <c r="FG536" s="5"/>
      <c r="FH536" s="5"/>
      <c r="FI536" s="5"/>
      <c r="FJ536" s="5"/>
      <c r="FK536" s="5"/>
      <c r="FL536" s="5"/>
      <c r="FM536" s="5"/>
      <c r="FN536" s="5"/>
    </row>
    <row r="537" spans="21:170" x14ac:dyDescent="0.2">
      <c r="U537" s="5"/>
      <c r="V537" s="5"/>
      <c r="W537" s="5"/>
      <c r="AK537" s="5"/>
      <c r="AL537" s="5"/>
      <c r="AM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  <c r="BO537" s="5"/>
      <c r="BP537" s="5"/>
      <c r="BQ537" s="5"/>
      <c r="BR537" s="5"/>
      <c r="BS537" s="5"/>
      <c r="BT537" s="5"/>
      <c r="BU537" s="5"/>
      <c r="BV537" s="5"/>
      <c r="BW537" s="5"/>
      <c r="BX537" s="5"/>
      <c r="BY537" s="5"/>
      <c r="BZ537" s="5"/>
      <c r="CA537" s="5"/>
      <c r="CB537" s="5"/>
      <c r="CC537" s="5"/>
      <c r="CD537" s="5"/>
      <c r="CE537" s="5"/>
      <c r="CF537" s="5"/>
      <c r="CG537" s="5"/>
      <c r="CH537" s="5"/>
      <c r="CI537" s="5"/>
      <c r="CJ537" s="5"/>
      <c r="CK537" s="5"/>
      <c r="CL537" s="5"/>
      <c r="CM537" s="5"/>
      <c r="CN537" s="5"/>
      <c r="CO537" s="5"/>
      <c r="CP537" s="5"/>
      <c r="CQ537" s="5"/>
      <c r="CR537" s="5"/>
      <c r="CS537" s="5"/>
      <c r="CT537" s="5"/>
      <c r="CU537" s="5"/>
      <c r="CV537" s="5"/>
      <c r="CW537" s="5"/>
      <c r="CX537" s="5"/>
      <c r="CY537" s="5"/>
      <c r="CZ537" s="5"/>
      <c r="DA537" s="5"/>
      <c r="DB537" s="5"/>
      <c r="DC537" s="5"/>
      <c r="DD537" s="5"/>
      <c r="DE537" s="5"/>
      <c r="DF537" s="5"/>
      <c r="DG537" s="5"/>
      <c r="DH537" s="5"/>
      <c r="DI537" s="5"/>
      <c r="DJ537" s="5"/>
      <c r="DK537" s="5"/>
      <c r="DL537" s="5"/>
      <c r="DM537" s="5"/>
      <c r="DN537" s="5"/>
      <c r="DO537" s="5"/>
      <c r="DP537" s="5"/>
      <c r="DQ537" s="5"/>
      <c r="DR537" s="5"/>
      <c r="DS537" s="5"/>
      <c r="DT537" s="5"/>
      <c r="DU537" s="5"/>
      <c r="DV537" s="5"/>
      <c r="DW537" s="5"/>
      <c r="DX537" s="5"/>
      <c r="DY537" s="5"/>
      <c r="DZ537" s="5"/>
      <c r="EA537" s="5"/>
      <c r="EB537" s="5"/>
      <c r="EC537" s="5"/>
      <c r="ED537" s="5"/>
      <c r="EE537" s="5"/>
      <c r="EF537" s="5"/>
      <c r="EG537" s="5"/>
      <c r="EH537" s="5"/>
      <c r="EI537" s="5"/>
      <c r="EJ537" s="5"/>
      <c r="EK537" s="5"/>
      <c r="EL537" s="5"/>
      <c r="EM537" s="5"/>
      <c r="EN537" s="5"/>
      <c r="EO537" s="5"/>
      <c r="EP537" s="5"/>
      <c r="EQ537" s="5"/>
      <c r="ER537" s="5"/>
      <c r="ES537" s="5"/>
      <c r="ET537" s="5"/>
      <c r="EU537" s="5"/>
      <c r="EV537" s="5"/>
      <c r="EW537" s="5"/>
      <c r="EX537" s="5"/>
      <c r="EY537" s="5"/>
      <c r="EZ537" s="5"/>
      <c r="FA537" s="5"/>
      <c r="FB537" s="5"/>
      <c r="FC537" s="5"/>
      <c r="FD537" s="5"/>
      <c r="FE537" s="5"/>
      <c r="FF537" s="5"/>
      <c r="FG537" s="5"/>
      <c r="FH537" s="5"/>
      <c r="FI537" s="5"/>
      <c r="FJ537" s="5"/>
      <c r="FK537" s="5"/>
      <c r="FL537" s="5"/>
      <c r="FM537" s="5"/>
      <c r="FN537" s="5"/>
    </row>
    <row r="538" spans="21:170" x14ac:dyDescent="0.2">
      <c r="U538" s="5"/>
      <c r="V538" s="5"/>
      <c r="W538" s="5"/>
      <c r="AK538" s="5"/>
      <c r="AL538" s="5"/>
      <c r="AM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  <c r="BO538" s="5"/>
      <c r="BP538" s="5"/>
      <c r="BQ538" s="5"/>
      <c r="BR538" s="5"/>
      <c r="BS538" s="5"/>
      <c r="BT538" s="5"/>
      <c r="BU538" s="5"/>
      <c r="BV538" s="5"/>
      <c r="BW538" s="5"/>
      <c r="BX538" s="5"/>
      <c r="BY538" s="5"/>
      <c r="BZ538" s="5"/>
      <c r="CA538" s="5"/>
      <c r="CB538" s="5"/>
      <c r="CC538" s="5"/>
      <c r="CD538" s="5"/>
      <c r="CE538" s="5"/>
      <c r="CF538" s="5"/>
      <c r="CG538" s="5"/>
      <c r="CH538" s="5"/>
      <c r="CI538" s="5"/>
      <c r="CJ538" s="5"/>
      <c r="CK538" s="5"/>
      <c r="CL538" s="5"/>
      <c r="CM538" s="5"/>
      <c r="CN538" s="5"/>
      <c r="CO538" s="5"/>
      <c r="CP538" s="5"/>
      <c r="CQ538" s="5"/>
      <c r="CR538" s="5"/>
      <c r="CS538" s="5"/>
      <c r="CT538" s="5"/>
      <c r="CU538" s="5"/>
      <c r="CV538" s="5"/>
      <c r="CW538" s="5"/>
      <c r="CX538" s="5"/>
      <c r="CY538" s="5"/>
      <c r="CZ538" s="5"/>
      <c r="DA538" s="5"/>
      <c r="DB538" s="5"/>
      <c r="DC538" s="5"/>
      <c r="DD538" s="5"/>
      <c r="DE538" s="5"/>
      <c r="DF538" s="5"/>
      <c r="DG538" s="5"/>
      <c r="DH538" s="5"/>
      <c r="DI538" s="5"/>
      <c r="DJ538" s="5"/>
      <c r="DK538" s="5"/>
      <c r="DL538" s="5"/>
      <c r="DM538" s="5"/>
      <c r="DN538" s="5"/>
      <c r="DO538" s="5"/>
      <c r="DP538" s="5"/>
      <c r="DQ538" s="5"/>
      <c r="DR538" s="5"/>
      <c r="DS538" s="5"/>
      <c r="DT538" s="5"/>
      <c r="DU538" s="5"/>
      <c r="DV538" s="5"/>
      <c r="DW538" s="5"/>
      <c r="DX538" s="5"/>
      <c r="DY538" s="5"/>
      <c r="DZ538" s="5"/>
      <c r="EA538" s="5"/>
      <c r="EB538" s="5"/>
      <c r="EC538" s="5"/>
      <c r="ED538" s="5"/>
      <c r="EE538" s="5"/>
      <c r="EF538" s="5"/>
      <c r="EG538" s="5"/>
      <c r="EH538" s="5"/>
      <c r="EI538" s="5"/>
      <c r="EJ538" s="5"/>
      <c r="EK538" s="5"/>
      <c r="EL538" s="5"/>
      <c r="EM538" s="5"/>
      <c r="EN538" s="5"/>
      <c r="EO538" s="5"/>
      <c r="EP538" s="5"/>
      <c r="EQ538" s="5"/>
      <c r="ER538" s="5"/>
      <c r="ES538" s="5"/>
      <c r="ET538" s="5"/>
      <c r="EU538" s="5"/>
      <c r="EV538" s="5"/>
      <c r="EW538" s="5"/>
      <c r="EX538" s="5"/>
      <c r="EY538" s="5"/>
      <c r="EZ538" s="5"/>
      <c r="FA538" s="5"/>
      <c r="FB538" s="5"/>
      <c r="FC538" s="5"/>
      <c r="FD538" s="5"/>
      <c r="FE538" s="5"/>
      <c r="FF538" s="5"/>
      <c r="FG538" s="5"/>
      <c r="FH538" s="5"/>
      <c r="FI538" s="5"/>
      <c r="FJ538" s="5"/>
      <c r="FK538" s="5"/>
      <c r="FL538" s="5"/>
      <c r="FM538" s="5"/>
      <c r="FN538" s="5"/>
    </row>
    <row r="539" spans="21:170" x14ac:dyDescent="0.2">
      <c r="U539" s="5"/>
      <c r="V539" s="5"/>
      <c r="W539" s="5"/>
      <c r="AK539" s="5"/>
      <c r="AL539" s="5"/>
      <c r="AM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  <c r="BO539" s="5"/>
      <c r="BP539" s="5"/>
      <c r="BQ539" s="5"/>
      <c r="BR539" s="5"/>
      <c r="BS539" s="5"/>
      <c r="BT539" s="5"/>
      <c r="BU539" s="5"/>
      <c r="BV539" s="5"/>
      <c r="BW539" s="5"/>
      <c r="BX539" s="5"/>
      <c r="BY539" s="5"/>
      <c r="BZ539" s="5"/>
      <c r="CA539" s="5"/>
      <c r="CB539" s="5"/>
      <c r="CC539" s="5"/>
      <c r="CD539" s="5"/>
      <c r="CE539" s="5"/>
      <c r="CF539" s="5"/>
      <c r="CG539" s="5"/>
      <c r="CH539" s="5"/>
      <c r="CI539" s="5"/>
      <c r="CJ539" s="5"/>
      <c r="CK539" s="5"/>
      <c r="CL539" s="5"/>
      <c r="CM539" s="5"/>
      <c r="CN539" s="5"/>
      <c r="CO539" s="5"/>
      <c r="CP539" s="5"/>
      <c r="CQ539" s="5"/>
      <c r="CR539" s="5"/>
      <c r="CS539" s="5"/>
      <c r="CT539" s="5"/>
      <c r="CU539" s="5"/>
      <c r="CV539" s="5"/>
      <c r="CW539" s="5"/>
      <c r="CX539" s="5"/>
      <c r="CY539" s="5"/>
      <c r="CZ539" s="5"/>
      <c r="DA539" s="5"/>
      <c r="DB539" s="5"/>
      <c r="DC539" s="5"/>
      <c r="DD539" s="5"/>
      <c r="DE539" s="5"/>
      <c r="DF539" s="5"/>
      <c r="DG539" s="5"/>
      <c r="DH539" s="5"/>
      <c r="DI539" s="5"/>
      <c r="DJ539" s="5"/>
      <c r="DK539" s="5"/>
      <c r="DL539" s="5"/>
      <c r="DM539" s="5"/>
      <c r="DN539" s="5"/>
      <c r="DO539" s="5"/>
      <c r="DP539" s="5"/>
      <c r="DQ539" s="5"/>
      <c r="DR539" s="5"/>
      <c r="DS539" s="5"/>
      <c r="DT539" s="5"/>
      <c r="DU539" s="5"/>
      <c r="DV539" s="5"/>
      <c r="DW539" s="5"/>
      <c r="DX539" s="5"/>
      <c r="DY539" s="5"/>
      <c r="DZ539" s="5"/>
      <c r="EA539" s="5"/>
      <c r="EB539" s="5"/>
      <c r="EC539" s="5"/>
      <c r="ED539" s="5"/>
      <c r="EE539" s="5"/>
      <c r="EF539" s="5"/>
      <c r="EG539" s="5"/>
      <c r="EH539" s="5"/>
      <c r="EI539" s="5"/>
      <c r="EJ539" s="5"/>
      <c r="EK539" s="5"/>
      <c r="EL539" s="5"/>
      <c r="EM539" s="5"/>
      <c r="EN539" s="5"/>
      <c r="EO539" s="5"/>
      <c r="EP539" s="5"/>
      <c r="EQ539" s="5"/>
      <c r="ER539" s="5"/>
      <c r="ES539" s="5"/>
      <c r="ET539" s="5"/>
      <c r="EU539" s="5"/>
      <c r="EV539" s="5"/>
      <c r="EW539" s="5"/>
      <c r="EX539" s="5"/>
      <c r="EY539" s="5"/>
      <c r="EZ539" s="5"/>
      <c r="FA539" s="5"/>
      <c r="FB539" s="5"/>
      <c r="FC539" s="5"/>
      <c r="FD539" s="5"/>
      <c r="FE539" s="5"/>
      <c r="FF539" s="5"/>
      <c r="FG539" s="5"/>
      <c r="FH539" s="5"/>
      <c r="FI539" s="5"/>
      <c r="FJ539" s="5"/>
      <c r="FK539" s="5"/>
      <c r="FL539" s="5"/>
      <c r="FM539" s="5"/>
      <c r="FN539" s="5"/>
    </row>
    <row r="540" spans="21:170" x14ac:dyDescent="0.2">
      <c r="U540" s="5"/>
      <c r="V540" s="5"/>
      <c r="W540" s="5"/>
      <c r="AK540" s="5"/>
      <c r="AL540" s="5"/>
      <c r="AM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  <c r="BO540" s="5"/>
      <c r="BP540" s="5"/>
      <c r="BQ540" s="5"/>
      <c r="BR540" s="5"/>
      <c r="BS540" s="5"/>
      <c r="BT540" s="5"/>
      <c r="BU540" s="5"/>
      <c r="BV540" s="5"/>
      <c r="BW540" s="5"/>
      <c r="BX540" s="5"/>
      <c r="BY540" s="5"/>
      <c r="BZ540" s="5"/>
      <c r="CA540" s="5"/>
      <c r="CB540" s="5"/>
      <c r="CC540" s="5"/>
      <c r="CD540" s="5"/>
      <c r="CE540" s="5"/>
      <c r="CF540" s="5"/>
      <c r="CG540" s="5"/>
      <c r="CH540" s="5"/>
      <c r="CI540" s="5"/>
      <c r="CJ540" s="5"/>
      <c r="CK540" s="5"/>
      <c r="CL540" s="5"/>
      <c r="CM540" s="5"/>
      <c r="CN540" s="5"/>
      <c r="CO540" s="5"/>
      <c r="CP540" s="5"/>
      <c r="CQ540" s="5"/>
      <c r="CR540" s="5"/>
      <c r="CS540" s="5"/>
      <c r="CT540" s="5"/>
      <c r="CU540" s="5"/>
      <c r="CV540" s="5"/>
      <c r="CW540" s="5"/>
      <c r="CX540" s="5"/>
      <c r="CY540" s="5"/>
      <c r="CZ540" s="5"/>
      <c r="DA540" s="5"/>
      <c r="DB540" s="5"/>
      <c r="DC540" s="5"/>
      <c r="DD540" s="5"/>
      <c r="DE540" s="5"/>
      <c r="DF540" s="5"/>
      <c r="DG540" s="5"/>
      <c r="DH540" s="5"/>
      <c r="DI540" s="5"/>
      <c r="DJ540" s="5"/>
      <c r="DK540" s="5"/>
      <c r="DL540" s="5"/>
      <c r="DM540" s="5"/>
      <c r="DN540" s="5"/>
      <c r="DO540" s="5"/>
      <c r="DP540" s="5"/>
      <c r="DQ540" s="5"/>
      <c r="DR540" s="5"/>
      <c r="DS540" s="5"/>
      <c r="DT540" s="5"/>
      <c r="DU540" s="5"/>
      <c r="DV540" s="5"/>
      <c r="DW540" s="5"/>
      <c r="DX540" s="5"/>
      <c r="DY540" s="5"/>
      <c r="DZ540" s="5"/>
      <c r="EA540" s="5"/>
      <c r="EB540" s="5"/>
      <c r="EC540" s="5"/>
      <c r="ED540" s="5"/>
      <c r="EE540" s="5"/>
      <c r="EF540" s="5"/>
      <c r="EG540" s="5"/>
      <c r="EH540" s="5"/>
      <c r="EI540" s="5"/>
      <c r="EJ540" s="5"/>
      <c r="EK540" s="5"/>
      <c r="EL540" s="5"/>
      <c r="EM540" s="5"/>
      <c r="EN540" s="5"/>
      <c r="EO540" s="5"/>
      <c r="EP540" s="5"/>
      <c r="EQ540" s="5"/>
      <c r="ER540" s="5"/>
      <c r="ES540" s="5"/>
      <c r="ET540" s="5"/>
      <c r="EU540" s="5"/>
      <c r="EV540" s="5"/>
      <c r="EW540" s="5"/>
      <c r="EX540" s="5"/>
      <c r="EY540" s="5"/>
      <c r="EZ540" s="5"/>
      <c r="FA540" s="5"/>
      <c r="FB540" s="5"/>
      <c r="FC540" s="5"/>
      <c r="FD540" s="5"/>
      <c r="FE540" s="5"/>
      <c r="FF540" s="5"/>
      <c r="FG540" s="5"/>
      <c r="FH540" s="5"/>
      <c r="FI540" s="5"/>
      <c r="FJ540" s="5"/>
      <c r="FK540" s="5"/>
      <c r="FL540" s="5"/>
      <c r="FM540" s="5"/>
      <c r="FN540" s="5"/>
    </row>
    <row r="541" spans="21:170" x14ac:dyDescent="0.2">
      <c r="U541" s="5"/>
      <c r="V541" s="5"/>
      <c r="W541" s="5"/>
      <c r="AK541" s="5"/>
      <c r="AL541" s="5"/>
      <c r="AM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  <c r="BO541" s="5"/>
      <c r="BP541" s="5"/>
      <c r="BQ541" s="5"/>
      <c r="BR541" s="5"/>
      <c r="BS541" s="5"/>
      <c r="BT541" s="5"/>
      <c r="BU541" s="5"/>
      <c r="BV541" s="5"/>
      <c r="BW541" s="5"/>
      <c r="BX541" s="5"/>
      <c r="BY541" s="5"/>
      <c r="BZ541" s="5"/>
      <c r="CA541" s="5"/>
      <c r="CB541" s="5"/>
      <c r="CC541" s="5"/>
      <c r="CD541" s="5"/>
      <c r="CE541" s="5"/>
      <c r="CF541" s="5"/>
      <c r="CG541" s="5"/>
      <c r="CH541" s="5"/>
      <c r="CI541" s="5"/>
      <c r="CJ541" s="5"/>
      <c r="CK541" s="5"/>
      <c r="CL541" s="5"/>
      <c r="CM541" s="5"/>
      <c r="CN541" s="5"/>
      <c r="CO541" s="5"/>
      <c r="CP541" s="5"/>
      <c r="CQ541" s="5"/>
      <c r="CR541" s="5"/>
      <c r="CS541" s="5"/>
      <c r="CT541" s="5"/>
      <c r="CU541" s="5"/>
      <c r="CV541" s="5"/>
      <c r="CW541" s="5"/>
      <c r="CX541" s="5"/>
      <c r="CY541" s="5"/>
      <c r="CZ541" s="5"/>
      <c r="DA541" s="5"/>
      <c r="DB541" s="5"/>
      <c r="DC541" s="5"/>
      <c r="DD541" s="5"/>
      <c r="DE541" s="5"/>
      <c r="DF541" s="5"/>
      <c r="DG541" s="5"/>
      <c r="DH541" s="5"/>
      <c r="DI541" s="5"/>
      <c r="DJ541" s="5"/>
      <c r="DK541" s="5"/>
      <c r="DL541" s="5"/>
      <c r="DM541" s="5"/>
      <c r="DN541" s="5"/>
      <c r="DO541" s="5"/>
      <c r="DP541" s="5"/>
      <c r="DQ541" s="5"/>
      <c r="DR541" s="5"/>
      <c r="DS541" s="5"/>
      <c r="DT541" s="5"/>
      <c r="DU541" s="5"/>
      <c r="DV541" s="5"/>
      <c r="DW541" s="5"/>
      <c r="DX541" s="5"/>
      <c r="DY541" s="5"/>
      <c r="DZ541" s="5"/>
      <c r="EA541" s="5"/>
      <c r="EB541" s="5"/>
      <c r="EC541" s="5"/>
      <c r="ED541" s="5"/>
      <c r="EE541" s="5"/>
      <c r="EF541" s="5"/>
      <c r="EG541" s="5"/>
      <c r="EH541" s="5"/>
      <c r="EI541" s="5"/>
      <c r="EJ541" s="5"/>
      <c r="EK541" s="5"/>
      <c r="EL541" s="5"/>
      <c r="EM541" s="5"/>
      <c r="EN541" s="5"/>
      <c r="EO541" s="5"/>
      <c r="EP541" s="5"/>
      <c r="EQ541" s="5"/>
      <c r="ER541" s="5"/>
      <c r="ES541" s="5"/>
      <c r="ET541" s="5"/>
      <c r="EU541" s="5"/>
      <c r="EV541" s="5"/>
      <c r="EW541" s="5"/>
      <c r="EX541" s="5"/>
      <c r="EY541" s="5"/>
      <c r="EZ541" s="5"/>
      <c r="FA541" s="5"/>
      <c r="FB541" s="5"/>
      <c r="FC541" s="5"/>
      <c r="FD541" s="5"/>
      <c r="FE541" s="5"/>
      <c r="FF541" s="5"/>
      <c r="FG541" s="5"/>
      <c r="FH541" s="5"/>
      <c r="FI541" s="5"/>
      <c r="FJ541" s="5"/>
      <c r="FK541" s="5"/>
      <c r="FL541" s="5"/>
      <c r="FM541" s="5"/>
      <c r="FN541" s="5"/>
    </row>
    <row r="542" spans="21:170" x14ac:dyDescent="0.2">
      <c r="U542" s="5"/>
      <c r="V542" s="5"/>
      <c r="W542" s="5"/>
      <c r="AK542" s="5"/>
      <c r="AL542" s="5"/>
      <c r="AM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  <c r="BO542" s="5"/>
      <c r="BP542" s="5"/>
      <c r="BQ542" s="5"/>
      <c r="BR542" s="5"/>
      <c r="BS542" s="5"/>
      <c r="BT542" s="5"/>
      <c r="BU542" s="5"/>
      <c r="BV542" s="5"/>
      <c r="BW542" s="5"/>
      <c r="BX542" s="5"/>
      <c r="BY542" s="5"/>
      <c r="BZ542" s="5"/>
      <c r="CA542" s="5"/>
      <c r="CB542" s="5"/>
      <c r="CC542" s="5"/>
      <c r="CD542" s="5"/>
      <c r="CE542" s="5"/>
      <c r="CF542" s="5"/>
      <c r="CG542" s="5"/>
      <c r="CH542" s="5"/>
      <c r="CI542" s="5"/>
      <c r="CJ542" s="5"/>
      <c r="CK542" s="5"/>
      <c r="CL542" s="5"/>
      <c r="CM542" s="5"/>
      <c r="CN542" s="5"/>
      <c r="CO542" s="5"/>
      <c r="CP542" s="5"/>
      <c r="CQ542" s="5"/>
      <c r="CR542" s="5"/>
      <c r="CS542" s="5"/>
      <c r="CT542" s="5"/>
      <c r="CU542" s="5"/>
      <c r="CV542" s="5"/>
      <c r="CW542" s="5"/>
      <c r="CX542" s="5"/>
      <c r="CY542" s="5"/>
      <c r="CZ542" s="5"/>
      <c r="DA542" s="5"/>
      <c r="DB542" s="5"/>
      <c r="DC542" s="5"/>
      <c r="DD542" s="5"/>
      <c r="DE542" s="5"/>
      <c r="DF542" s="5"/>
      <c r="DG542" s="5"/>
      <c r="DH542" s="5"/>
      <c r="DI542" s="5"/>
      <c r="DJ542" s="5"/>
      <c r="DK542" s="5"/>
      <c r="DL542" s="5"/>
      <c r="DM542" s="5"/>
      <c r="DN542" s="5"/>
      <c r="DO542" s="5"/>
      <c r="DP542" s="5"/>
      <c r="DQ542" s="5"/>
      <c r="DR542" s="5"/>
      <c r="DS542" s="5"/>
      <c r="DT542" s="5"/>
      <c r="DU542" s="5"/>
      <c r="DV542" s="5"/>
      <c r="DW542" s="5"/>
      <c r="DX542" s="5"/>
      <c r="DY542" s="5"/>
      <c r="DZ542" s="5"/>
      <c r="EA542" s="5"/>
      <c r="EB542" s="5"/>
      <c r="EC542" s="5"/>
      <c r="ED542" s="5"/>
      <c r="EE542" s="5"/>
      <c r="EF542" s="5"/>
      <c r="EG542" s="5"/>
      <c r="EH542" s="5"/>
      <c r="EI542" s="5"/>
      <c r="EJ542" s="5"/>
      <c r="EK542" s="5"/>
      <c r="EL542" s="5"/>
      <c r="EM542" s="5"/>
      <c r="EN542" s="5"/>
      <c r="EO542" s="5"/>
      <c r="EP542" s="5"/>
      <c r="EQ542" s="5"/>
      <c r="ER542" s="5"/>
      <c r="ES542" s="5"/>
      <c r="ET542" s="5"/>
      <c r="EU542" s="5"/>
      <c r="EV542" s="5"/>
      <c r="EW542" s="5"/>
      <c r="EX542" s="5"/>
      <c r="EY542" s="5"/>
      <c r="EZ542" s="5"/>
      <c r="FA542" s="5"/>
      <c r="FB542" s="5"/>
      <c r="FC542" s="5"/>
      <c r="FD542" s="5"/>
      <c r="FE542" s="5"/>
      <c r="FF542" s="5"/>
      <c r="FG542" s="5"/>
      <c r="FH542" s="5"/>
      <c r="FI542" s="5"/>
      <c r="FJ542" s="5"/>
      <c r="FK542" s="5"/>
      <c r="FL542" s="5"/>
      <c r="FM542" s="5"/>
      <c r="FN542" s="5"/>
    </row>
    <row r="543" spans="21:170" x14ac:dyDescent="0.2">
      <c r="U543" s="5"/>
      <c r="V543" s="5"/>
      <c r="W543" s="5"/>
      <c r="AK543" s="5"/>
      <c r="AL543" s="5"/>
      <c r="AM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  <c r="BO543" s="5"/>
      <c r="BP543" s="5"/>
      <c r="BQ543" s="5"/>
      <c r="BR543" s="5"/>
      <c r="BS543" s="5"/>
      <c r="BT543" s="5"/>
      <c r="BU543" s="5"/>
      <c r="BV543" s="5"/>
      <c r="BW543" s="5"/>
      <c r="BX543" s="5"/>
      <c r="BY543" s="5"/>
      <c r="BZ543" s="5"/>
      <c r="CA543" s="5"/>
      <c r="CB543" s="5"/>
      <c r="CC543" s="5"/>
      <c r="CD543" s="5"/>
      <c r="CE543" s="5"/>
      <c r="CF543" s="5"/>
      <c r="CG543" s="5"/>
      <c r="CH543" s="5"/>
      <c r="CI543" s="5"/>
      <c r="CJ543" s="5"/>
      <c r="CK543" s="5"/>
      <c r="CL543" s="5"/>
      <c r="CM543" s="5"/>
      <c r="CN543" s="5"/>
      <c r="CO543" s="5"/>
      <c r="CP543" s="5"/>
      <c r="CQ543" s="5"/>
      <c r="CR543" s="5"/>
      <c r="CS543" s="5"/>
      <c r="CT543" s="5"/>
      <c r="CU543" s="5"/>
      <c r="CV543" s="5"/>
      <c r="CW543" s="5"/>
      <c r="CX543" s="5"/>
      <c r="CY543" s="5"/>
      <c r="CZ543" s="5"/>
      <c r="DA543" s="5"/>
      <c r="DB543" s="5"/>
      <c r="DC543" s="5"/>
      <c r="DD543" s="5"/>
      <c r="DE543" s="5"/>
      <c r="DF543" s="5"/>
      <c r="DG543" s="5"/>
      <c r="DH543" s="5"/>
      <c r="DI543" s="5"/>
      <c r="DJ543" s="5"/>
      <c r="DK543" s="5"/>
      <c r="DL543" s="5"/>
      <c r="DM543" s="5"/>
      <c r="DN543" s="5"/>
      <c r="DO543" s="5"/>
      <c r="DP543" s="5"/>
      <c r="DQ543" s="5"/>
      <c r="DR543" s="5"/>
      <c r="DS543" s="5"/>
      <c r="DT543" s="5"/>
      <c r="DU543" s="5"/>
      <c r="DV543" s="5"/>
      <c r="DW543" s="5"/>
      <c r="DX543" s="5"/>
      <c r="DY543" s="5"/>
      <c r="DZ543" s="5"/>
      <c r="EA543" s="5"/>
      <c r="EB543" s="5"/>
      <c r="EC543" s="5"/>
      <c r="ED543" s="5"/>
      <c r="EE543" s="5"/>
      <c r="EF543" s="5"/>
      <c r="EG543" s="5"/>
      <c r="EH543" s="5"/>
      <c r="EI543" s="5"/>
      <c r="EJ543" s="5"/>
      <c r="EK543" s="5"/>
      <c r="EL543" s="5"/>
      <c r="EM543" s="5"/>
      <c r="EN543" s="5"/>
      <c r="EO543" s="5"/>
      <c r="EP543" s="5"/>
      <c r="EQ543" s="5"/>
      <c r="ER543" s="5"/>
      <c r="ES543" s="5"/>
      <c r="ET543" s="5"/>
      <c r="EU543" s="5"/>
      <c r="EV543" s="5"/>
      <c r="EW543" s="5"/>
      <c r="EX543" s="5"/>
      <c r="EY543" s="5"/>
      <c r="EZ543" s="5"/>
      <c r="FA543" s="5"/>
      <c r="FB543" s="5"/>
      <c r="FC543" s="5"/>
      <c r="FD543" s="5"/>
      <c r="FE543" s="5"/>
      <c r="FF543" s="5"/>
      <c r="FG543" s="5"/>
      <c r="FH543" s="5"/>
      <c r="FI543" s="5"/>
      <c r="FJ543" s="5"/>
      <c r="FK543" s="5"/>
      <c r="FL543" s="5"/>
      <c r="FM543" s="5"/>
      <c r="FN543" s="5"/>
    </row>
    <row r="544" spans="21:170" x14ac:dyDescent="0.2">
      <c r="U544" s="5"/>
      <c r="V544" s="5"/>
      <c r="W544" s="5"/>
      <c r="AK544" s="5"/>
      <c r="AL544" s="5"/>
      <c r="AM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  <c r="BO544" s="5"/>
      <c r="BP544" s="5"/>
      <c r="BQ544" s="5"/>
      <c r="BR544" s="5"/>
      <c r="BS544" s="5"/>
      <c r="BT544" s="5"/>
      <c r="BU544" s="5"/>
      <c r="BV544" s="5"/>
      <c r="BW544" s="5"/>
      <c r="BX544" s="5"/>
      <c r="BY544" s="5"/>
      <c r="BZ544" s="5"/>
      <c r="CA544" s="5"/>
      <c r="CB544" s="5"/>
      <c r="CC544" s="5"/>
      <c r="CD544" s="5"/>
      <c r="CE544" s="5"/>
      <c r="CF544" s="5"/>
      <c r="CG544" s="5"/>
      <c r="CH544" s="5"/>
      <c r="CI544" s="5"/>
      <c r="CJ544" s="5"/>
      <c r="CK544" s="5"/>
      <c r="CL544" s="5"/>
      <c r="CM544" s="5"/>
      <c r="CN544" s="5"/>
      <c r="CO544" s="5"/>
      <c r="CP544" s="5"/>
      <c r="CQ544" s="5"/>
      <c r="CR544" s="5"/>
      <c r="CS544" s="5"/>
      <c r="CT544" s="5"/>
      <c r="CU544" s="5"/>
      <c r="CV544" s="5"/>
      <c r="CW544" s="5"/>
      <c r="CX544" s="5"/>
      <c r="CY544" s="5"/>
      <c r="CZ544" s="5"/>
      <c r="DA544" s="5"/>
      <c r="DB544" s="5"/>
      <c r="DC544" s="5"/>
      <c r="DD544" s="5"/>
      <c r="DE544" s="5"/>
      <c r="DF544" s="5"/>
      <c r="DG544" s="5"/>
      <c r="DH544" s="5"/>
      <c r="DI544" s="5"/>
      <c r="DJ544" s="5"/>
      <c r="DK544" s="5"/>
      <c r="DL544" s="5"/>
      <c r="DM544" s="5"/>
      <c r="DN544" s="5"/>
      <c r="DO544" s="5"/>
      <c r="DP544" s="5"/>
      <c r="DQ544" s="5"/>
      <c r="DR544" s="5"/>
      <c r="DS544" s="5"/>
      <c r="DT544" s="5"/>
      <c r="DU544" s="5"/>
      <c r="DV544" s="5"/>
      <c r="DW544" s="5"/>
      <c r="DX544" s="5"/>
      <c r="DY544" s="5"/>
      <c r="DZ544" s="5"/>
      <c r="EA544" s="5"/>
      <c r="EB544" s="5"/>
      <c r="EC544" s="5"/>
      <c r="ED544" s="5"/>
      <c r="EE544" s="5"/>
      <c r="EF544" s="5"/>
      <c r="EG544" s="5"/>
      <c r="EH544" s="5"/>
      <c r="EI544" s="5"/>
      <c r="EJ544" s="5"/>
      <c r="EK544" s="5"/>
      <c r="EL544" s="5"/>
      <c r="EM544" s="5"/>
      <c r="EN544" s="5"/>
      <c r="EO544" s="5"/>
      <c r="EP544" s="5"/>
      <c r="EQ544" s="5"/>
      <c r="ER544" s="5"/>
      <c r="ES544" s="5"/>
      <c r="ET544" s="5"/>
      <c r="EU544" s="5"/>
      <c r="EV544" s="5"/>
      <c r="EW544" s="5"/>
      <c r="EX544" s="5"/>
      <c r="EY544" s="5"/>
      <c r="EZ544" s="5"/>
      <c r="FA544" s="5"/>
      <c r="FB544" s="5"/>
      <c r="FC544" s="5"/>
      <c r="FD544" s="5"/>
      <c r="FE544" s="5"/>
      <c r="FF544" s="5"/>
      <c r="FG544" s="5"/>
      <c r="FH544" s="5"/>
      <c r="FI544" s="5"/>
      <c r="FJ544" s="5"/>
      <c r="FK544" s="5"/>
      <c r="FL544" s="5"/>
      <c r="FM544" s="5"/>
      <c r="FN544" s="5"/>
    </row>
    <row r="545" spans="21:170" x14ac:dyDescent="0.2">
      <c r="U545" s="5"/>
      <c r="V545" s="5"/>
      <c r="W545" s="5"/>
      <c r="AK545" s="5"/>
      <c r="AL545" s="5"/>
      <c r="AM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  <c r="BO545" s="5"/>
      <c r="BP545" s="5"/>
      <c r="BQ545" s="5"/>
      <c r="BR545" s="5"/>
      <c r="BS545" s="5"/>
      <c r="BT545" s="5"/>
      <c r="BU545" s="5"/>
      <c r="BV545" s="5"/>
      <c r="BW545" s="5"/>
      <c r="BX545" s="5"/>
      <c r="BY545" s="5"/>
      <c r="BZ545" s="5"/>
      <c r="CA545" s="5"/>
      <c r="CB545" s="5"/>
      <c r="CC545" s="5"/>
      <c r="CD545" s="5"/>
      <c r="CE545" s="5"/>
      <c r="CF545" s="5"/>
      <c r="CG545" s="5"/>
      <c r="CH545" s="5"/>
      <c r="CI545" s="5"/>
      <c r="CJ545" s="5"/>
      <c r="CK545" s="5"/>
      <c r="CL545" s="5"/>
      <c r="CM545" s="5"/>
      <c r="CN545" s="5"/>
      <c r="CO545" s="5"/>
      <c r="CP545" s="5"/>
      <c r="CQ545" s="5"/>
      <c r="CR545" s="5"/>
      <c r="CS545" s="5"/>
      <c r="CT545" s="5"/>
      <c r="CU545" s="5"/>
      <c r="CV545" s="5"/>
      <c r="CW545" s="5"/>
      <c r="CX545" s="5"/>
      <c r="CY545" s="5"/>
      <c r="CZ545" s="5"/>
      <c r="DA545" s="5"/>
      <c r="DB545" s="5"/>
      <c r="DC545" s="5"/>
      <c r="DD545" s="5"/>
      <c r="DE545" s="5"/>
      <c r="DF545" s="5"/>
      <c r="DG545" s="5"/>
      <c r="DH545" s="5"/>
      <c r="DI545" s="5"/>
      <c r="DJ545" s="5"/>
      <c r="DK545" s="5"/>
      <c r="DL545" s="5"/>
      <c r="DM545" s="5"/>
      <c r="DN545" s="5"/>
      <c r="DO545" s="5"/>
      <c r="DP545" s="5"/>
      <c r="DQ545" s="5"/>
      <c r="DR545" s="5"/>
      <c r="DS545" s="5"/>
      <c r="DT545" s="5"/>
      <c r="DU545" s="5"/>
      <c r="DV545" s="5"/>
      <c r="DW545" s="5"/>
      <c r="DX545" s="5"/>
      <c r="DY545" s="5"/>
      <c r="DZ545" s="5"/>
      <c r="EA545" s="5"/>
      <c r="EB545" s="5"/>
      <c r="EC545" s="5"/>
      <c r="ED545" s="5"/>
      <c r="EE545" s="5"/>
      <c r="EF545" s="5"/>
      <c r="EG545" s="5"/>
      <c r="EH545" s="5"/>
      <c r="EI545" s="5"/>
      <c r="EJ545" s="5"/>
      <c r="EK545" s="5"/>
      <c r="EL545" s="5"/>
      <c r="EM545" s="5"/>
      <c r="EN545" s="5"/>
      <c r="EO545" s="5"/>
      <c r="EP545" s="5"/>
      <c r="EQ545" s="5"/>
      <c r="ER545" s="5"/>
      <c r="ES545" s="5"/>
      <c r="ET545" s="5"/>
      <c r="EU545" s="5"/>
      <c r="EV545" s="5"/>
      <c r="EW545" s="5"/>
      <c r="EX545" s="5"/>
      <c r="EY545" s="5"/>
      <c r="EZ545" s="5"/>
      <c r="FA545" s="5"/>
      <c r="FB545" s="5"/>
      <c r="FC545" s="5"/>
      <c r="FD545" s="5"/>
      <c r="FE545" s="5"/>
      <c r="FF545" s="5"/>
      <c r="FG545" s="5"/>
      <c r="FH545" s="5"/>
      <c r="FI545" s="5"/>
      <c r="FJ545" s="5"/>
      <c r="FK545" s="5"/>
      <c r="FL545" s="5"/>
      <c r="FM545" s="5"/>
      <c r="FN545" s="5"/>
    </row>
    <row r="546" spans="21:170" x14ac:dyDescent="0.2">
      <c r="U546" s="5"/>
      <c r="V546" s="5"/>
      <c r="W546" s="5"/>
      <c r="AK546" s="5"/>
      <c r="AL546" s="5"/>
      <c r="AM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  <c r="BO546" s="5"/>
      <c r="BP546" s="5"/>
      <c r="BQ546" s="5"/>
      <c r="BR546" s="5"/>
      <c r="BS546" s="5"/>
      <c r="BT546" s="5"/>
      <c r="BU546" s="5"/>
      <c r="BV546" s="5"/>
      <c r="BW546" s="5"/>
      <c r="BX546" s="5"/>
      <c r="BY546" s="5"/>
      <c r="BZ546" s="5"/>
      <c r="CA546" s="5"/>
      <c r="CB546" s="5"/>
      <c r="CC546" s="5"/>
      <c r="CD546" s="5"/>
      <c r="CE546" s="5"/>
      <c r="CF546" s="5"/>
      <c r="CG546" s="5"/>
      <c r="CH546" s="5"/>
      <c r="CI546" s="5"/>
      <c r="CJ546" s="5"/>
      <c r="CK546" s="5"/>
      <c r="CL546" s="5"/>
      <c r="CM546" s="5"/>
      <c r="CN546" s="5"/>
      <c r="CO546" s="5"/>
      <c r="CP546" s="5"/>
      <c r="CQ546" s="5"/>
      <c r="CR546" s="5"/>
      <c r="CS546" s="5"/>
      <c r="CT546" s="5"/>
      <c r="CU546" s="5"/>
      <c r="CV546" s="5"/>
      <c r="CW546" s="5"/>
      <c r="CX546" s="5"/>
      <c r="CY546" s="5"/>
      <c r="CZ546" s="5"/>
      <c r="DA546" s="5"/>
      <c r="DB546" s="5"/>
      <c r="DC546" s="5"/>
      <c r="DD546" s="5"/>
      <c r="DE546" s="5"/>
      <c r="DF546" s="5"/>
      <c r="DG546" s="5"/>
      <c r="DH546" s="5"/>
      <c r="DI546" s="5"/>
      <c r="DJ546" s="5"/>
      <c r="DK546" s="5"/>
      <c r="DL546" s="5"/>
      <c r="DM546" s="5"/>
      <c r="DN546" s="5"/>
      <c r="DO546" s="5"/>
      <c r="DP546" s="5"/>
      <c r="DQ546" s="5"/>
      <c r="DR546" s="5"/>
      <c r="DS546" s="5"/>
      <c r="DT546" s="5"/>
      <c r="DU546" s="5"/>
      <c r="DV546" s="5"/>
      <c r="DW546" s="5"/>
      <c r="DX546" s="5"/>
      <c r="DY546" s="5"/>
      <c r="DZ546" s="5"/>
      <c r="EA546" s="5"/>
      <c r="EB546" s="5"/>
      <c r="EC546" s="5"/>
      <c r="ED546" s="5"/>
      <c r="EE546" s="5"/>
      <c r="EF546" s="5"/>
      <c r="EG546" s="5"/>
      <c r="EH546" s="5"/>
      <c r="EI546" s="5"/>
      <c r="EJ546" s="5"/>
      <c r="EK546" s="5"/>
      <c r="EL546" s="5"/>
      <c r="EM546" s="5"/>
      <c r="EN546" s="5"/>
      <c r="EO546" s="5"/>
      <c r="EP546" s="5"/>
      <c r="EQ546" s="5"/>
      <c r="ER546" s="5"/>
      <c r="ES546" s="5"/>
      <c r="ET546" s="5"/>
      <c r="EU546" s="5"/>
      <c r="EV546" s="5"/>
      <c r="EW546" s="5"/>
      <c r="EX546" s="5"/>
      <c r="EY546" s="5"/>
      <c r="EZ546" s="5"/>
      <c r="FA546" s="5"/>
      <c r="FB546" s="5"/>
      <c r="FC546" s="5"/>
      <c r="FD546" s="5"/>
      <c r="FE546" s="5"/>
      <c r="FF546" s="5"/>
      <c r="FG546" s="5"/>
      <c r="FH546" s="5"/>
      <c r="FI546" s="5"/>
      <c r="FJ546" s="5"/>
      <c r="FK546" s="5"/>
      <c r="FL546" s="5"/>
      <c r="FM546" s="5"/>
      <c r="FN546" s="5"/>
    </row>
    <row r="547" spans="21:170" x14ac:dyDescent="0.2">
      <c r="U547" s="5"/>
      <c r="V547" s="5"/>
      <c r="W547" s="5"/>
      <c r="AK547" s="5"/>
      <c r="AL547" s="5"/>
      <c r="AM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  <c r="BO547" s="5"/>
      <c r="BP547" s="5"/>
      <c r="BQ547" s="5"/>
      <c r="BR547" s="5"/>
      <c r="BS547" s="5"/>
      <c r="BT547" s="5"/>
      <c r="BU547" s="5"/>
      <c r="BV547" s="5"/>
      <c r="BW547" s="5"/>
      <c r="BX547" s="5"/>
      <c r="BY547" s="5"/>
      <c r="BZ547" s="5"/>
      <c r="CA547" s="5"/>
      <c r="CB547" s="5"/>
      <c r="CC547" s="5"/>
      <c r="CD547" s="5"/>
      <c r="CE547" s="5"/>
      <c r="CF547" s="5"/>
      <c r="CG547" s="5"/>
      <c r="CH547" s="5"/>
      <c r="CI547" s="5"/>
      <c r="CJ547" s="5"/>
      <c r="CK547" s="5"/>
      <c r="CL547" s="5"/>
      <c r="CM547" s="5"/>
      <c r="CN547" s="5"/>
      <c r="CO547" s="5"/>
      <c r="CP547" s="5"/>
      <c r="CQ547" s="5"/>
      <c r="CR547" s="5"/>
      <c r="CS547" s="5"/>
      <c r="CT547" s="5"/>
      <c r="CU547" s="5"/>
      <c r="CV547" s="5"/>
      <c r="CW547" s="5"/>
      <c r="CX547" s="5"/>
      <c r="CY547" s="5"/>
      <c r="CZ547" s="5"/>
      <c r="DA547" s="5"/>
      <c r="DB547" s="5"/>
      <c r="DC547" s="5"/>
      <c r="DD547" s="5"/>
      <c r="DE547" s="5"/>
      <c r="DF547" s="5"/>
      <c r="DG547" s="5"/>
      <c r="DH547" s="5"/>
      <c r="DI547" s="5"/>
      <c r="DJ547" s="5"/>
      <c r="DK547" s="5"/>
      <c r="DL547" s="5"/>
      <c r="DM547" s="5"/>
      <c r="DN547" s="5"/>
      <c r="DO547" s="5"/>
      <c r="DP547" s="5"/>
      <c r="DQ547" s="5"/>
      <c r="DR547" s="5"/>
      <c r="DS547" s="5"/>
      <c r="DT547" s="5"/>
      <c r="DU547" s="5"/>
      <c r="DV547" s="5"/>
      <c r="DW547" s="5"/>
      <c r="DX547" s="5"/>
      <c r="DY547" s="5"/>
      <c r="DZ547" s="5"/>
      <c r="EA547" s="5"/>
      <c r="EB547" s="5"/>
      <c r="EC547" s="5"/>
      <c r="ED547" s="5"/>
      <c r="EE547" s="5"/>
      <c r="EF547" s="5"/>
      <c r="EG547" s="5"/>
      <c r="EH547" s="5"/>
      <c r="EI547" s="5"/>
      <c r="EJ547" s="5"/>
      <c r="EK547" s="5"/>
      <c r="EL547" s="5"/>
      <c r="EM547" s="5"/>
      <c r="EN547" s="5"/>
      <c r="EO547" s="5"/>
      <c r="EP547" s="5"/>
      <c r="EQ547" s="5"/>
      <c r="ER547" s="5"/>
      <c r="ES547" s="5"/>
      <c r="ET547" s="5"/>
      <c r="EU547" s="5"/>
      <c r="EV547" s="5"/>
      <c r="EW547" s="5"/>
      <c r="EX547" s="5"/>
      <c r="EY547" s="5"/>
      <c r="EZ547" s="5"/>
      <c r="FA547" s="5"/>
      <c r="FB547" s="5"/>
      <c r="FC547" s="5"/>
      <c r="FD547" s="5"/>
      <c r="FE547" s="5"/>
      <c r="FF547" s="5"/>
      <c r="FG547" s="5"/>
      <c r="FH547" s="5"/>
      <c r="FI547" s="5"/>
      <c r="FJ547" s="5"/>
      <c r="FK547" s="5"/>
      <c r="FL547" s="5"/>
      <c r="FM547" s="5"/>
      <c r="FN547" s="5"/>
    </row>
    <row r="548" spans="21:170" x14ac:dyDescent="0.2">
      <c r="U548" s="5"/>
      <c r="V548" s="5"/>
      <c r="W548" s="5"/>
      <c r="AK548" s="5"/>
      <c r="AL548" s="5"/>
      <c r="AM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  <c r="BO548" s="5"/>
      <c r="BP548" s="5"/>
      <c r="BQ548" s="5"/>
      <c r="BR548" s="5"/>
      <c r="BS548" s="5"/>
      <c r="BT548" s="5"/>
      <c r="BU548" s="5"/>
      <c r="BV548" s="5"/>
      <c r="BW548" s="5"/>
      <c r="BX548" s="5"/>
      <c r="BY548" s="5"/>
      <c r="BZ548" s="5"/>
      <c r="CA548" s="5"/>
      <c r="CB548" s="5"/>
      <c r="CC548" s="5"/>
      <c r="CD548" s="5"/>
      <c r="CE548" s="5"/>
      <c r="CF548" s="5"/>
      <c r="CG548" s="5"/>
      <c r="CH548" s="5"/>
      <c r="CI548" s="5"/>
      <c r="CJ548" s="5"/>
      <c r="CK548" s="5"/>
      <c r="CL548" s="5"/>
      <c r="CM548" s="5"/>
      <c r="CN548" s="5"/>
      <c r="CO548" s="5"/>
      <c r="CP548" s="5"/>
      <c r="CQ548" s="5"/>
      <c r="CR548" s="5"/>
      <c r="CS548" s="5"/>
      <c r="CT548" s="5"/>
      <c r="CU548" s="5"/>
      <c r="CV548" s="5"/>
      <c r="CW548" s="5"/>
      <c r="CX548" s="5"/>
      <c r="CY548" s="5"/>
      <c r="CZ548" s="5"/>
      <c r="DA548" s="5"/>
      <c r="DB548" s="5"/>
      <c r="DC548" s="5"/>
      <c r="DD548" s="5"/>
      <c r="DE548" s="5"/>
      <c r="DF548" s="5"/>
      <c r="DG548" s="5"/>
      <c r="DH548" s="5"/>
      <c r="DI548" s="5"/>
      <c r="DJ548" s="5"/>
      <c r="DK548" s="5"/>
      <c r="DL548" s="5"/>
      <c r="DM548" s="5"/>
      <c r="DN548" s="5"/>
      <c r="DO548" s="5"/>
      <c r="DP548" s="5"/>
      <c r="DQ548" s="5"/>
      <c r="DR548" s="5"/>
      <c r="DS548" s="5"/>
      <c r="DT548" s="5"/>
      <c r="DU548" s="5"/>
      <c r="DV548" s="5"/>
      <c r="DW548" s="5"/>
      <c r="DX548" s="5"/>
      <c r="DY548" s="5"/>
      <c r="DZ548" s="5"/>
      <c r="EA548" s="5"/>
      <c r="EB548" s="5"/>
      <c r="EC548" s="5"/>
      <c r="ED548" s="5"/>
      <c r="EE548" s="5"/>
      <c r="EF548" s="5"/>
      <c r="EG548" s="5"/>
      <c r="EH548" s="5"/>
      <c r="EI548" s="5"/>
      <c r="EJ548" s="5"/>
      <c r="EK548" s="5"/>
      <c r="EL548" s="5"/>
      <c r="EM548" s="5"/>
      <c r="EN548" s="5"/>
      <c r="EO548" s="5"/>
      <c r="EP548" s="5"/>
      <c r="EQ548" s="5"/>
      <c r="ER548" s="5"/>
      <c r="ES548" s="5"/>
      <c r="ET548" s="5"/>
      <c r="EU548" s="5"/>
      <c r="EV548" s="5"/>
      <c r="EW548" s="5"/>
      <c r="EX548" s="5"/>
      <c r="EY548" s="5"/>
      <c r="EZ548" s="5"/>
      <c r="FA548" s="5"/>
      <c r="FB548" s="5"/>
      <c r="FC548" s="5"/>
      <c r="FD548" s="5"/>
      <c r="FE548" s="5"/>
      <c r="FF548" s="5"/>
      <c r="FG548" s="5"/>
      <c r="FH548" s="5"/>
      <c r="FI548" s="5"/>
      <c r="FJ548" s="5"/>
      <c r="FK548" s="5"/>
      <c r="FL548" s="5"/>
      <c r="FM548" s="5"/>
      <c r="FN548" s="5"/>
    </row>
    <row r="549" spans="21:170" x14ac:dyDescent="0.2">
      <c r="U549" s="5"/>
      <c r="V549" s="5"/>
      <c r="W549" s="5"/>
      <c r="AK549" s="5"/>
      <c r="AL549" s="5"/>
      <c r="AM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  <c r="BO549" s="5"/>
      <c r="BP549" s="5"/>
      <c r="BQ549" s="5"/>
      <c r="BR549" s="5"/>
      <c r="BS549" s="5"/>
      <c r="BT549" s="5"/>
      <c r="BU549" s="5"/>
      <c r="BV549" s="5"/>
      <c r="BW549" s="5"/>
      <c r="BX549" s="5"/>
      <c r="BY549" s="5"/>
      <c r="BZ549" s="5"/>
      <c r="CA549" s="5"/>
      <c r="CB549" s="5"/>
      <c r="CC549" s="5"/>
      <c r="CD549" s="5"/>
      <c r="CE549" s="5"/>
      <c r="CF549" s="5"/>
      <c r="CG549" s="5"/>
      <c r="CH549" s="5"/>
      <c r="CI549" s="5"/>
      <c r="CJ549" s="5"/>
      <c r="CK549" s="5"/>
      <c r="CL549" s="5"/>
      <c r="CM549" s="5"/>
      <c r="CN549" s="5"/>
      <c r="CO549" s="5"/>
      <c r="CP549" s="5"/>
      <c r="CQ549" s="5"/>
      <c r="CR549" s="5"/>
      <c r="CS549" s="5"/>
      <c r="CT549" s="5"/>
      <c r="CU549" s="5"/>
      <c r="CV549" s="5"/>
      <c r="CW549" s="5"/>
      <c r="CX549" s="5"/>
      <c r="CY549" s="5"/>
      <c r="CZ549" s="5"/>
      <c r="DA549" s="5"/>
      <c r="DB549" s="5"/>
      <c r="DC549" s="5"/>
      <c r="DD549" s="5"/>
      <c r="DE549" s="5"/>
      <c r="DF549" s="5"/>
      <c r="DG549" s="5"/>
      <c r="DH549" s="5"/>
      <c r="DI549" s="5"/>
      <c r="DJ549" s="5"/>
      <c r="DK549" s="5"/>
      <c r="DL549" s="5"/>
      <c r="DM549" s="5"/>
      <c r="DN549" s="5"/>
      <c r="DO549" s="5"/>
      <c r="DP549" s="5"/>
      <c r="DQ549" s="5"/>
      <c r="DR549" s="5"/>
      <c r="DS549" s="5"/>
      <c r="DT549" s="5"/>
      <c r="DU549" s="5"/>
      <c r="DV549" s="5"/>
      <c r="DW549" s="5"/>
      <c r="DX549" s="5"/>
      <c r="DY549" s="5"/>
      <c r="DZ549" s="5"/>
      <c r="EA549" s="5"/>
      <c r="EB549" s="5"/>
      <c r="EC549" s="5"/>
      <c r="ED549" s="5"/>
      <c r="EE549" s="5"/>
      <c r="EF549" s="5"/>
      <c r="EG549" s="5"/>
      <c r="EH549" s="5"/>
      <c r="EI549" s="5"/>
      <c r="EJ549" s="5"/>
      <c r="EK549" s="5"/>
      <c r="EL549" s="5"/>
      <c r="EM549" s="5"/>
      <c r="EN549" s="5"/>
      <c r="EO549" s="5"/>
      <c r="EP549" s="5"/>
      <c r="EQ549" s="5"/>
      <c r="ER549" s="5"/>
      <c r="ES549" s="5"/>
      <c r="ET549" s="5"/>
      <c r="EU549" s="5"/>
      <c r="EV549" s="5"/>
      <c r="EW549" s="5"/>
      <c r="EX549" s="5"/>
      <c r="EY549" s="5"/>
      <c r="EZ549" s="5"/>
      <c r="FA549" s="5"/>
      <c r="FB549" s="5"/>
      <c r="FC549" s="5"/>
      <c r="FD549" s="5"/>
      <c r="FE549" s="5"/>
      <c r="FF549" s="5"/>
      <c r="FG549" s="5"/>
      <c r="FH549" s="5"/>
      <c r="FI549" s="5"/>
      <c r="FJ549" s="5"/>
      <c r="FK549" s="5"/>
      <c r="FL549" s="5"/>
      <c r="FM549" s="5"/>
      <c r="FN549" s="5"/>
    </row>
    <row r="550" spans="21:170" x14ac:dyDescent="0.2">
      <c r="U550" s="5"/>
      <c r="V550" s="5"/>
      <c r="W550" s="5"/>
      <c r="AK550" s="5"/>
      <c r="AL550" s="5"/>
      <c r="AM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  <c r="BO550" s="5"/>
      <c r="BP550" s="5"/>
      <c r="BQ550" s="5"/>
      <c r="BR550" s="5"/>
      <c r="BS550" s="5"/>
      <c r="BT550" s="5"/>
      <c r="BU550" s="5"/>
      <c r="BV550" s="5"/>
      <c r="BW550" s="5"/>
      <c r="BX550" s="5"/>
      <c r="BY550" s="5"/>
      <c r="BZ550" s="5"/>
      <c r="CA550" s="5"/>
      <c r="CB550" s="5"/>
      <c r="CC550" s="5"/>
      <c r="CD550" s="5"/>
      <c r="CE550" s="5"/>
      <c r="CF550" s="5"/>
      <c r="CG550" s="5"/>
      <c r="CH550" s="5"/>
      <c r="CI550" s="5"/>
      <c r="CJ550" s="5"/>
      <c r="CK550" s="5"/>
      <c r="CL550" s="5"/>
      <c r="CM550" s="5"/>
      <c r="CN550" s="5"/>
      <c r="CO550" s="5"/>
      <c r="CP550" s="5"/>
      <c r="CQ550" s="5"/>
      <c r="CR550" s="5"/>
      <c r="CS550" s="5"/>
      <c r="CT550" s="5"/>
      <c r="CU550" s="5"/>
      <c r="CV550" s="5"/>
      <c r="CW550" s="5"/>
      <c r="CX550" s="5"/>
      <c r="CY550" s="5"/>
      <c r="CZ550" s="5"/>
      <c r="DA550" s="5"/>
      <c r="DB550" s="5"/>
      <c r="DC550" s="5"/>
      <c r="DD550" s="5"/>
      <c r="DE550" s="5"/>
      <c r="DF550" s="5"/>
      <c r="DG550" s="5"/>
      <c r="DH550" s="5"/>
      <c r="DI550" s="5"/>
      <c r="DJ550" s="5"/>
      <c r="DK550" s="5"/>
      <c r="DL550" s="5"/>
      <c r="DM550" s="5"/>
      <c r="DN550" s="5"/>
      <c r="DO550" s="5"/>
      <c r="DP550" s="5"/>
      <c r="DQ550" s="5"/>
      <c r="DR550" s="5"/>
      <c r="DS550" s="5"/>
      <c r="DT550" s="5"/>
      <c r="DU550" s="5"/>
      <c r="DV550" s="5"/>
      <c r="DW550" s="5"/>
      <c r="DX550" s="5"/>
      <c r="DY550" s="5"/>
      <c r="DZ550" s="5"/>
      <c r="EA550" s="5"/>
      <c r="EB550" s="5"/>
      <c r="EC550" s="5"/>
      <c r="ED550" s="5"/>
      <c r="EE550" s="5"/>
      <c r="EF550" s="5"/>
      <c r="EG550" s="5"/>
      <c r="EH550" s="5"/>
      <c r="EI550" s="5"/>
      <c r="EJ550" s="5"/>
      <c r="EK550" s="5"/>
      <c r="EL550" s="5"/>
      <c r="EM550" s="5"/>
      <c r="EN550" s="5"/>
      <c r="EO550" s="5"/>
      <c r="EP550" s="5"/>
      <c r="EQ550" s="5"/>
      <c r="ER550" s="5"/>
      <c r="ES550" s="5"/>
      <c r="ET550" s="5"/>
      <c r="EU550" s="5"/>
      <c r="EV550" s="5"/>
      <c r="EW550" s="5"/>
      <c r="EX550" s="5"/>
      <c r="EY550" s="5"/>
      <c r="EZ550" s="5"/>
      <c r="FA550" s="5"/>
      <c r="FB550" s="5"/>
      <c r="FC550" s="5"/>
      <c r="FD550" s="5"/>
      <c r="FE550" s="5"/>
      <c r="FF550" s="5"/>
      <c r="FG550" s="5"/>
      <c r="FH550" s="5"/>
      <c r="FI550" s="5"/>
      <c r="FJ550" s="5"/>
      <c r="FK550" s="5"/>
      <c r="FL550" s="5"/>
      <c r="FM550" s="5"/>
      <c r="FN550" s="5"/>
    </row>
    <row r="551" spans="21:170" x14ac:dyDescent="0.2">
      <c r="U551" s="5"/>
      <c r="V551" s="5"/>
      <c r="W551" s="5"/>
      <c r="AK551" s="5"/>
      <c r="AL551" s="5"/>
      <c r="AM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  <c r="BO551" s="5"/>
      <c r="BP551" s="5"/>
      <c r="BQ551" s="5"/>
      <c r="BR551" s="5"/>
      <c r="BS551" s="5"/>
      <c r="BT551" s="5"/>
      <c r="BU551" s="5"/>
      <c r="BV551" s="5"/>
      <c r="BW551" s="5"/>
      <c r="BX551" s="5"/>
      <c r="BY551" s="5"/>
      <c r="BZ551" s="5"/>
      <c r="CA551" s="5"/>
      <c r="CB551" s="5"/>
      <c r="CC551" s="5"/>
      <c r="CD551" s="5"/>
      <c r="CE551" s="5"/>
      <c r="CF551" s="5"/>
      <c r="CG551" s="5"/>
      <c r="CH551" s="5"/>
      <c r="CI551" s="5"/>
      <c r="CJ551" s="5"/>
      <c r="CK551" s="5"/>
      <c r="CL551" s="5"/>
      <c r="CM551" s="5"/>
      <c r="CN551" s="5"/>
      <c r="CO551" s="5"/>
      <c r="CP551" s="5"/>
      <c r="CQ551" s="5"/>
      <c r="CR551" s="5"/>
      <c r="CS551" s="5"/>
      <c r="CT551" s="5"/>
      <c r="CU551" s="5"/>
      <c r="CV551" s="5"/>
      <c r="CW551" s="5"/>
      <c r="CX551" s="5"/>
      <c r="CY551" s="5"/>
      <c r="CZ551" s="5"/>
      <c r="DA551" s="5"/>
      <c r="DB551" s="5"/>
      <c r="DC551" s="5"/>
      <c r="DD551" s="5"/>
      <c r="DE551" s="5"/>
      <c r="DF551" s="5"/>
      <c r="DG551" s="5"/>
      <c r="DH551" s="5"/>
      <c r="DI551" s="5"/>
      <c r="DJ551" s="5"/>
      <c r="DK551" s="5"/>
      <c r="DL551" s="5"/>
      <c r="DM551" s="5"/>
      <c r="DN551" s="5"/>
      <c r="DO551" s="5"/>
      <c r="DP551" s="5"/>
      <c r="DQ551" s="5"/>
      <c r="DR551" s="5"/>
      <c r="DS551" s="5"/>
      <c r="DT551" s="5"/>
      <c r="DU551" s="5"/>
      <c r="DV551" s="5"/>
      <c r="DW551" s="5"/>
      <c r="DX551" s="5"/>
      <c r="DY551" s="5"/>
      <c r="DZ551" s="5"/>
      <c r="EA551" s="5"/>
      <c r="EB551" s="5"/>
      <c r="EC551" s="5"/>
      <c r="ED551" s="5"/>
      <c r="EE551" s="5"/>
      <c r="EF551" s="5"/>
      <c r="EG551" s="5"/>
      <c r="EH551" s="5"/>
      <c r="EI551" s="5"/>
      <c r="EJ551" s="5"/>
      <c r="EK551" s="5"/>
      <c r="EL551" s="5"/>
      <c r="EM551" s="5"/>
      <c r="EN551" s="5"/>
      <c r="EO551" s="5"/>
      <c r="EP551" s="5"/>
      <c r="EQ551" s="5"/>
      <c r="ER551" s="5"/>
      <c r="ES551" s="5"/>
      <c r="ET551" s="5"/>
      <c r="EU551" s="5"/>
      <c r="EV551" s="5"/>
      <c r="EW551" s="5"/>
      <c r="EX551" s="5"/>
      <c r="EY551" s="5"/>
      <c r="EZ551" s="5"/>
      <c r="FA551" s="5"/>
      <c r="FB551" s="5"/>
      <c r="FC551" s="5"/>
      <c r="FD551" s="5"/>
      <c r="FE551" s="5"/>
      <c r="FF551" s="5"/>
      <c r="FG551" s="5"/>
      <c r="FH551" s="5"/>
      <c r="FI551" s="5"/>
      <c r="FJ551" s="5"/>
      <c r="FK551" s="5"/>
      <c r="FL551" s="5"/>
      <c r="FM551" s="5"/>
      <c r="FN551" s="5"/>
    </row>
    <row r="552" spans="21:170" x14ac:dyDescent="0.2">
      <c r="U552" s="5"/>
      <c r="V552" s="5"/>
      <c r="W552" s="5"/>
      <c r="AK552" s="5"/>
      <c r="AL552" s="5"/>
      <c r="AM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  <c r="BO552" s="5"/>
      <c r="BP552" s="5"/>
      <c r="BQ552" s="5"/>
      <c r="BR552" s="5"/>
      <c r="BS552" s="5"/>
      <c r="BT552" s="5"/>
      <c r="BU552" s="5"/>
      <c r="BV552" s="5"/>
      <c r="BW552" s="5"/>
      <c r="BX552" s="5"/>
      <c r="BY552" s="5"/>
      <c r="BZ552" s="5"/>
      <c r="CA552" s="5"/>
      <c r="CB552" s="5"/>
      <c r="CC552" s="5"/>
      <c r="CD552" s="5"/>
      <c r="CE552" s="5"/>
      <c r="CF552" s="5"/>
      <c r="CG552" s="5"/>
      <c r="CH552" s="5"/>
      <c r="CI552" s="5"/>
      <c r="CJ552" s="5"/>
      <c r="CK552" s="5"/>
      <c r="CL552" s="5"/>
      <c r="CM552" s="5"/>
      <c r="CN552" s="5"/>
      <c r="CO552" s="5"/>
      <c r="CP552" s="5"/>
      <c r="CQ552" s="5"/>
      <c r="CR552" s="5"/>
      <c r="CS552" s="5"/>
      <c r="CT552" s="5"/>
      <c r="CU552" s="5"/>
      <c r="CV552" s="5"/>
      <c r="CW552" s="5"/>
      <c r="CX552" s="5"/>
      <c r="CY552" s="5"/>
      <c r="CZ552" s="5"/>
      <c r="DA552" s="5"/>
      <c r="DB552" s="5"/>
      <c r="DC552" s="5"/>
      <c r="DD552" s="5"/>
      <c r="DE552" s="5"/>
      <c r="DF552" s="5"/>
      <c r="DG552" s="5"/>
      <c r="DH552" s="5"/>
      <c r="DI552" s="5"/>
      <c r="DJ552" s="5"/>
      <c r="DK552" s="5"/>
      <c r="DL552" s="5"/>
      <c r="DM552" s="5"/>
      <c r="DN552" s="5"/>
      <c r="DO552" s="5"/>
      <c r="DP552" s="5"/>
      <c r="DQ552" s="5"/>
      <c r="DR552" s="5"/>
      <c r="DS552" s="5"/>
      <c r="DT552" s="5"/>
      <c r="DU552" s="5"/>
      <c r="DV552" s="5"/>
      <c r="DW552" s="5"/>
      <c r="DX552" s="5"/>
      <c r="DY552" s="5"/>
      <c r="DZ552" s="5"/>
      <c r="EA552" s="5"/>
      <c r="EB552" s="5"/>
      <c r="EC552" s="5"/>
      <c r="ED552" s="5"/>
      <c r="EE552" s="5"/>
      <c r="EF552" s="5"/>
      <c r="EG552" s="5"/>
      <c r="EH552" s="5"/>
      <c r="EI552" s="5"/>
      <c r="EJ552" s="5"/>
      <c r="EK552" s="5"/>
      <c r="EL552" s="5"/>
      <c r="EM552" s="5"/>
      <c r="EN552" s="5"/>
      <c r="EO552" s="5"/>
      <c r="EP552" s="5"/>
      <c r="EQ552" s="5"/>
      <c r="ER552" s="5"/>
      <c r="ES552" s="5"/>
      <c r="ET552" s="5"/>
      <c r="EU552" s="5"/>
      <c r="EV552" s="5"/>
      <c r="EW552" s="5"/>
      <c r="EX552" s="5"/>
      <c r="EY552" s="5"/>
      <c r="EZ552" s="5"/>
      <c r="FA552" s="5"/>
      <c r="FB552" s="5"/>
      <c r="FC552" s="5"/>
      <c r="FD552" s="5"/>
      <c r="FE552" s="5"/>
      <c r="FF552" s="5"/>
      <c r="FG552" s="5"/>
      <c r="FH552" s="5"/>
      <c r="FI552" s="5"/>
      <c r="FJ552" s="5"/>
      <c r="FK552" s="5"/>
      <c r="FL552" s="5"/>
      <c r="FM552" s="5"/>
      <c r="FN552" s="5"/>
    </row>
    <row r="553" spans="21:170" x14ac:dyDescent="0.2">
      <c r="U553" s="5"/>
      <c r="V553" s="5"/>
      <c r="W553" s="5"/>
      <c r="AK553" s="5"/>
      <c r="AL553" s="5"/>
      <c r="AM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  <c r="BO553" s="5"/>
      <c r="BP553" s="5"/>
      <c r="BQ553" s="5"/>
      <c r="BR553" s="5"/>
      <c r="BS553" s="5"/>
      <c r="BT553" s="5"/>
      <c r="BU553" s="5"/>
      <c r="BV553" s="5"/>
      <c r="BW553" s="5"/>
      <c r="BX553" s="5"/>
      <c r="BY553" s="5"/>
      <c r="BZ553" s="5"/>
      <c r="CA553" s="5"/>
      <c r="CB553" s="5"/>
      <c r="CC553" s="5"/>
      <c r="CD553" s="5"/>
      <c r="CE553" s="5"/>
      <c r="CF553" s="5"/>
      <c r="CG553" s="5"/>
      <c r="CH553" s="5"/>
      <c r="CI553" s="5"/>
      <c r="CJ553" s="5"/>
      <c r="CK553" s="5"/>
      <c r="CL553" s="5"/>
      <c r="CM553" s="5"/>
      <c r="CN553" s="5"/>
      <c r="CO553" s="5"/>
      <c r="CP553" s="5"/>
      <c r="CQ553" s="5"/>
      <c r="CR553" s="5"/>
      <c r="CS553" s="5"/>
      <c r="CT553" s="5"/>
      <c r="CU553" s="5"/>
      <c r="CV553" s="5"/>
      <c r="CW553" s="5"/>
      <c r="CX553" s="5"/>
      <c r="CY553" s="5"/>
      <c r="CZ553" s="5"/>
      <c r="DA553" s="5"/>
      <c r="DB553" s="5"/>
      <c r="DC553" s="5"/>
      <c r="DD553" s="5"/>
      <c r="DE553" s="5"/>
      <c r="DF553" s="5"/>
      <c r="DG553" s="5"/>
      <c r="DH553" s="5"/>
      <c r="DI553" s="5"/>
      <c r="DJ553" s="5"/>
      <c r="DK553" s="5"/>
      <c r="DL553" s="5"/>
      <c r="DM553" s="5"/>
      <c r="DN553" s="5"/>
      <c r="DO553" s="5"/>
      <c r="DP553" s="5"/>
      <c r="DQ553" s="5"/>
      <c r="DR553" s="5"/>
      <c r="DS553" s="5"/>
      <c r="DT553" s="5"/>
      <c r="DU553" s="5"/>
      <c r="DV553" s="5"/>
      <c r="DW553" s="5"/>
      <c r="DX553" s="5"/>
      <c r="DY553" s="5"/>
      <c r="DZ553" s="5"/>
      <c r="EA553" s="5"/>
      <c r="EB553" s="5"/>
      <c r="EC553" s="5"/>
      <c r="ED553" s="5"/>
      <c r="EE553" s="5"/>
      <c r="EF553" s="5"/>
      <c r="EG553" s="5"/>
      <c r="EH553" s="5"/>
      <c r="EI553" s="5"/>
      <c r="EJ553" s="5"/>
      <c r="EK553" s="5"/>
      <c r="EL553" s="5"/>
      <c r="EM553" s="5"/>
      <c r="EN553" s="5"/>
      <c r="EO553" s="5"/>
      <c r="EP553" s="5"/>
      <c r="EQ553" s="5"/>
      <c r="ER553" s="5"/>
      <c r="ES553" s="5"/>
      <c r="ET553" s="5"/>
      <c r="EU553" s="5"/>
      <c r="EV553" s="5"/>
      <c r="EW553" s="5"/>
      <c r="EX553" s="5"/>
      <c r="EY553" s="5"/>
      <c r="EZ553" s="5"/>
      <c r="FA553" s="5"/>
      <c r="FB553" s="5"/>
      <c r="FC553" s="5"/>
      <c r="FD553" s="5"/>
      <c r="FE553" s="5"/>
      <c r="FF553" s="5"/>
      <c r="FG553" s="5"/>
      <c r="FH553" s="5"/>
      <c r="FI553" s="5"/>
      <c r="FJ553" s="5"/>
      <c r="FK553" s="5"/>
      <c r="FL553" s="5"/>
      <c r="FM553" s="5"/>
      <c r="FN553" s="5"/>
    </row>
    <row r="554" spans="21:170" x14ac:dyDescent="0.2">
      <c r="U554" s="5"/>
      <c r="V554" s="5"/>
      <c r="W554" s="5"/>
      <c r="AK554" s="5"/>
      <c r="AL554" s="5"/>
      <c r="AM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  <c r="BO554" s="5"/>
      <c r="BP554" s="5"/>
      <c r="BQ554" s="5"/>
      <c r="BR554" s="5"/>
      <c r="BS554" s="5"/>
      <c r="BT554" s="5"/>
      <c r="BU554" s="5"/>
      <c r="BV554" s="5"/>
      <c r="BW554" s="5"/>
      <c r="BX554" s="5"/>
      <c r="BY554" s="5"/>
      <c r="BZ554" s="5"/>
      <c r="CA554" s="5"/>
      <c r="CB554" s="5"/>
      <c r="CC554" s="5"/>
      <c r="CD554" s="5"/>
      <c r="CE554" s="5"/>
      <c r="CF554" s="5"/>
      <c r="CG554" s="5"/>
      <c r="CH554" s="5"/>
      <c r="CI554" s="5"/>
      <c r="CJ554" s="5"/>
      <c r="CK554" s="5"/>
      <c r="CL554" s="5"/>
      <c r="CM554" s="5"/>
      <c r="CN554" s="5"/>
      <c r="CO554" s="5"/>
      <c r="CP554" s="5"/>
      <c r="CQ554" s="5"/>
      <c r="CR554" s="5"/>
      <c r="CS554" s="5"/>
      <c r="CT554" s="5"/>
      <c r="CU554" s="5"/>
      <c r="CV554" s="5"/>
      <c r="CW554" s="5"/>
      <c r="CX554" s="5"/>
      <c r="CY554" s="5"/>
      <c r="CZ554" s="5"/>
      <c r="DA554" s="5"/>
      <c r="DB554" s="5"/>
      <c r="DC554" s="5"/>
      <c r="DD554" s="5"/>
      <c r="DE554" s="5"/>
      <c r="DF554" s="5"/>
      <c r="DG554" s="5"/>
      <c r="DH554" s="5"/>
      <c r="DI554" s="5"/>
      <c r="DJ554" s="5"/>
      <c r="DK554" s="5"/>
      <c r="DL554" s="5"/>
      <c r="DM554" s="5"/>
      <c r="DN554" s="5"/>
      <c r="DO554" s="5"/>
      <c r="DP554" s="5"/>
      <c r="DQ554" s="5"/>
      <c r="DR554" s="5"/>
      <c r="DS554" s="5"/>
      <c r="DT554" s="5"/>
      <c r="DU554" s="5"/>
      <c r="DV554" s="5"/>
      <c r="DW554" s="5"/>
      <c r="DX554" s="5"/>
      <c r="DY554" s="5"/>
      <c r="DZ554" s="5"/>
      <c r="EA554" s="5"/>
      <c r="EB554" s="5"/>
      <c r="EC554" s="5"/>
      <c r="ED554" s="5"/>
      <c r="EE554" s="5"/>
      <c r="EF554" s="5"/>
      <c r="EG554" s="5"/>
      <c r="EH554" s="5"/>
      <c r="EI554" s="5"/>
      <c r="EJ554" s="5"/>
      <c r="EK554" s="5"/>
      <c r="EL554" s="5"/>
      <c r="EM554" s="5"/>
      <c r="EN554" s="5"/>
      <c r="EO554" s="5"/>
      <c r="EP554" s="5"/>
      <c r="EQ554" s="5"/>
      <c r="ER554" s="5"/>
      <c r="ES554" s="5"/>
      <c r="ET554" s="5"/>
      <c r="EU554" s="5"/>
      <c r="EV554" s="5"/>
      <c r="EW554" s="5"/>
      <c r="EX554" s="5"/>
      <c r="EY554" s="5"/>
      <c r="EZ554" s="5"/>
      <c r="FA554" s="5"/>
      <c r="FB554" s="5"/>
      <c r="FC554" s="5"/>
      <c r="FD554" s="5"/>
      <c r="FE554" s="5"/>
      <c r="FF554" s="5"/>
      <c r="FG554" s="5"/>
      <c r="FH554" s="5"/>
      <c r="FI554" s="5"/>
      <c r="FJ554" s="5"/>
      <c r="FK554" s="5"/>
      <c r="FL554" s="5"/>
      <c r="FM554" s="5"/>
      <c r="FN554" s="5"/>
    </row>
    <row r="555" spans="21:170" x14ac:dyDescent="0.2">
      <c r="U555" s="5"/>
      <c r="V555" s="5"/>
      <c r="W555" s="5"/>
      <c r="AK555" s="5"/>
      <c r="AL555" s="5"/>
      <c r="AM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  <c r="BO555" s="5"/>
      <c r="BP555" s="5"/>
      <c r="BQ555" s="5"/>
      <c r="BR555" s="5"/>
      <c r="BS555" s="5"/>
      <c r="BT555" s="5"/>
      <c r="BU555" s="5"/>
      <c r="BV555" s="5"/>
      <c r="BW555" s="5"/>
      <c r="BX555" s="5"/>
      <c r="BY555" s="5"/>
      <c r="BZ555" s="5"/>
      <c r="CA555" s="5"/>
      <c r="CB555" s="5"/>
      <c r="CC555" s="5"/>
      <c r="CD555" s="5"/>
      <c r="CE555" s="5"/>
      <c r="CF555" s="5"/>
      <c r="CG555" s="5"/>
      <c r="CH555" s="5"/>
      <c r="CI555" s="5"/>
      <c r="CJ555" s="5"/>
      <c r="CK555" s="5"/>
      <c r="CL555" s="5"/>
      <c r="CM555" s="5"/>
      <c r="CN555" s="5"/>
      <c r="CO555" s="5"/>
      <c r="CP555" s="5"/>
      <c r="CQ555" s="5"/>
      <c r="CR555" s="5"/>
      <c r="CS555" s="5"/>
      <c r="CT555" s="5"/>
      <c r="CU555" s="5"/>
      <c r="CV555" s="5"/>
      <c r="CW555" s="5"/>
      <c r="CX555" s="5"/>
      <c r="CY555" s="5"/>
      <c r="CZ555" s="5"/>
      <c r="DA555" s="5"/>
      <c r="DB555" s="5"/>
      <c r="DC555" s="5"/>
      <c r="DD555" s="5"/>
      <c r="DE555" s="5"/>
      <c r="DF555" s="5"/>
      <c r="DG555" s="5"/>
      <c r="DH555" s="5"/>
      <c r="DI555" s="5"/>
      <c r="DJ555" s="5"/>
      <c r="DK555" s="5"/>
      <c r="DL555" s="5"/>
      <c r="DM555" s="5"/>
      <c r="DN555" s="5"/>
      <c r="DO555" s="5"/>
      <c r="DP555" s="5"/>
      <c r="DQ555" s="5"/>
      <c r="DR555" s="5"/>
      <c r="DS555" s="5"/>
      <c r="DT555" s="5"/>
      <c r="DU555" s="5"/>
      <c r="DV555" s="5"/>
      <c r="DW555" s="5"/>
      <c r="DX555" s="5"/>
      <c r="DY555" s="5"/>
      <c r="DZ555" s="5"/>
      <c r="EA555" s="5"/>
      <c r="EB555" s="5"/>
      <c r="EC555" s="5"/>
      <c r="ED555" s="5"/>
      <c r="EE555" s="5"/>
      <c r="EF555" s="5"/>
      <c r="EG555" s="5"/>
      <c r="EH555" s="5"/>
      <c r="EI555" s="5"/>
      <c r="EJ555" s="5"/>
      <c r="EK555" s="5"/>
      <c r="EL555" s="5"/>
      <c r="EM555" s="5"/>
      <c r="EN555" s="5"/>
      <c r="EO555" s="5"/>
      <c r="EP555" s="5"/>
      <c r="EQ555" s="5"/>
      <c r="ER555" s="5"/>
      <c r="ES555" s="5"/>
      <c r="ET555" s="5"/>
      <c r="EU555" s="5"/>
      <c r="EV555" s="5"/>
      <c r="EW555" s="5"/>
      <c r="EX555" s="5"/>
      <c r="EY555" s="5"/>
      <c r="EZ555" s="5"/>
      <c r="FA555" s="5"/>
      <c r="FB555" s="5"/>
      <c r="FC555" s="5"/>
      <c r="FD555" s="5"/>
      <c r="FE555" s="5"/>
      <c r="FF555" s="5"/>
      <c r="FG555" s="5"/>
      <c r="FH555" s="5"/>
      <c r="FI555" s="5"/>
      <c r="FJ555" s="5"/>
      <c r="FK555" s="5"/>
      <c r="FL555" s="5"/>
      <c r="FM555" s="5"/>
      <c r="FN555" s="5"/>
    </row>
    <row r="556" spans="21:170" x14ac:dyDescent="0.2">
      <c r="U556" s="5"/>
      <c r="V556" s="5"/>
      <c r="W556" s="5"/>
      <c r="AK556" s="5"/>
      <c r="AL556" s="5"/>
      <c r="AM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  <c r="BO556" s="5"/>
      <c r="BP556" s="5"/>
      <c r="BQ556" s="5"/>
      <c r="BR556" s="5"/>
      <c r="BS556" s="5"/>
      <c r="BT556" s="5"/>
      <c r="BU556" s="5"/>
      <c r="BV556" s="5"/>
      <c r="BW556" s="5"/>
      <c r="BX556" s="5"/>
      <c r="BY556" s="5"/>
      <c r="BZ556" s="5"/>
      <c r="CA556" s="5"/>
      <c r="CB556" s="5"/>
      <c r="CC556" s="5"/>
      <c r="CD556" s="5"/>
      <c r="CE556" s="5"/>
      <c r="CF556" s="5"/>
      <c r="CG556" s="5"/>
      <c r="CH556" s="5"/>
      <c r="CI556" s="5"/>
      <c r="CJ556" s="5"/>
      <c r="CK556" s="5"/>
      <c r="CL556" s="5"/>
      <c r="CM556" s="5"/>
      <c r="CN556" s="5"/>
      <c r="CO556" s="5"/>
      <c r="CP556" s="5"/>
      <c r="CQ556" s="5"/>
      <c r="CR556" s="5"/>
      <c r="CS556" s="5"/>
      <c r="CT556" s="5"/>
      <c r="CU556" s="5"/>
      <c r="CV556" s="5"/>
      <c r="CW556" s="5"/>
      <c r="CX556" s="5"/>
      <c r="CY556" s="5"/>
      <c r="CZ556" s="5"/>
      <c r="DA556" s="5"/>
      <c r="DB556" s="5"/>
      <c r="DC556" s="5"/>
      <c r="DD556" s="5"/>
      <c r="DE556" s="5"/>
      <c r="DF556" s="5"/>
      <c r="DG556" s="5"/>
      <c r="DH556" s="5"/>
      <c r="DI556" s="5"/>
      <c r="DJ556" s="5"/>
      <c r="DK556" s="5"/>
      <c r="DL556" s="5"/>
      <c r="DM556" s="5"/>
      <c r="DN556" s="5"/>
      <c r="DO556" s="5"/>
      <c r="DP556" s="5"/>
      <c r="DQ556" s="5"/>
      <c r="DR556" s="5"/>
      <c r="DS556" s="5"/>
      <c r="DT556" s="5"/>
      <c r="DU556" s="5"/>
      <c r="DV556" s="5"/>
      <c r="DW556" s="5"/>
      <c r="DX556" s="5"/>
      <c r="DY556" s="5"/>
      <c r="DZ556" s="5"/>
      <c r="EA556" s="5"/>
      <c r="EB556" s="5"/>
      <c r="EC556" s="5"/>
      <c r="ED556" s="5"/>
      <c r="EE556" s="5"/>
      <c r="EF556" s="5"/>
      <c r="EG556" s="5"/>
      <c r="EH556" s="5"/>
      <c r="EI556" s="5"/>
      <c r="EJ556" s="5"/>
      <c r="EK556" s="5"/>
      <c r="EL556" s="5"/>
      <c r="EM556" s="5"/>
      <c r="EN556" s="5"/>
      <c r="EO556" s="5"/>
      <c r="EP556" s="5"/>
      <c r="EQ556" s="5"/>
      <c r="ER556" s="5"/>
      <c r="ES556" s="5"/>
      <c r="ET556" s="5"/>
      <c r="EU556" s="5"/>
      <c r="EV556" s="5"/>
      <c r="EW556" s="5"/>
      <c r="EX556" s="5"/>
      <c r="EY556" s="5"/>
      <c r="EZ556" s="5"/>
      <c r="FA556" s="5"/>
      <c r="FB556" s="5"/>
      <c r="FC556" s="5"/>
      <c r="FD556" s="5"/>
      <c r="FE556" s="5"/>
      <c r="FF556" s="5"/>
      <c r="FG556" s="5"/>
      <c r="FH556" s="5"/>
      <c r="FI556" s="5"/>
      <c r="FJ556" s="5"/>
      <c r="FK556" s="5"/>
      <c r="FL556" s="5"/>
      <c r="FM556" s="5"/>
      <c r="FN556" s="5"/>
    </row>
    <row r="557" spans="21:170" x14ac:dyDescent="0.2">
      <c r="U557" s="5"/>
      <c r="V557" s="5"/>
      <c r="W557" s="5"/>
      <c r="AK557" s="5"/>
      <c r="AL557" s="5"/>
      <c r="AM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  <c r="BO557" s="5"/>
      <c r="BP557" s="5"/>
      <c r="BQ557" s="5"/>
      <c r="BR557" s="5"/>
      <c r="BS557" s="5"/>
      <c r="BT557" s="5"/>
      <c r="BU557" s="5"/>
      <c r="BV557" s="5"/>
      <c r="BW557" s="5"/>
      <c r="BX557" s="5"/>
      <c r="BY557" s="5"/>
      <c r="BZ557" s="5"/>
      <c r="CA557" s="5"/>
      <c r="CB557" s="5"/>
      <c r="CC557" s="5"/>
      <c r="CD557" s="5"/>
      <c r="CE557" s="5"/>
      <c r="CF557" s="5"/>
      <c r="CG557" s="5"/>
      <c r="CH557" s="5"/>
      <c r="CI557" s="5"/>
      <c r="CJ557" s="5"/>
      <c r="CK557" s="5"/>
      <c r="CL557" s="5"/>
      <c r="CM557" s="5"/>
      <c r="CN557" s="5"/>
      <c r="CO557" s="5"/>
      <c r="CP557" s="5"/>
      <c r="CQ557" s="5"/>
      <c r="CR557" s="5"/>
      <c r="CS557" s="5"/>
      <c r="CT557" s="5"/>
      <c r="CU557" s="5"/>
      <c r="CV557" s="5"/>
      <c r="CW557" s="5"/>
      <c r="CX557" s="5"/>
      <c r="CY557" s="5"/>
      <c r="CZ557" s="5"/>
      <c r="DA557" s="5"/>
      <c r="DB557" s="5"/>
      <c r="DC557" s="5"/>
      <c r="DD557" s="5"/>
      <c r="DE557" s="5"/>
      <c r="DF557" s="5"/>
      <c r="DG557" s="5"/>
      <c r="DH557" s="5"/>
      <c r="DI557" s="5"/>
      <c r="DJ557" s="5"/>
      <c r="DK557" s="5"/>
      <c r="DL557" s="5"/>
      <c r="DM557" s="5"/>
      <c r="DN557" s="5"/>
      <c r="DO557" s="5"/>
      <c r="DP557" s="5"/>
      <c r="DQ557" s="5"/>
      <c r="DR557" s="5"/>
      <c r="DS557" s="5"/>
      <c r="DT557" s="5"/>
      <c r="DU557" s="5"/>
      <c r="DV557" s="5"/>
      <c r="DW557" s="5"/>
      <c r="DX557" s="5"/>
      <c r="DY557" s="5"/>
      <c r="DZ557" s="5"/>
      <c r="EA557" s="5"/>
      <c r="EB557" s="5"/>
      <c r="EC557" s="5"/>
      <c r="ED557" s="5"/>
      <c r="EE557" s="5"/>
      <c r="EF557" s="5"/>
      <c r="EG557" s="5"/>
      <c r="EH557" s="5"/>
      <c r="EI557" s="5"/>
      <c r="EJ557" s="5"/>
      <c r="EK557" s="5"/>
      <c r="EL557" s="5"/>
      <c r="EM557" s="5"/>
      <c r="EN557" s="5"/>
      <c r="EO557" s="5"/>
      <c r="EP557" s="5"/>
      <c r="EQ557" s="5"/>
      <c r="ER557" s="5"/>
      <c r="ES557" s="5"/>
      <c r="ET557" s="5"/>
      <c r="EU557" s="5"/>
      <c r="EV557" s="5"/>
      <c r="EW557" s="5"/>
      <c r="EX557" s="5"/>
      <c r="EY557" s="5"/>
      <c r="EZ557" s="5"/>
      <c r="FA557" s="5"/>
      <c r="FB557" s="5"/>
      <c r="FC557" s="5"/>
      <c r="FD557" s="5"/>
      <c r="FE557" s="5"/>
      <c r="FF557" s="5"/>
      <c r="FG557" s="5"/>
      <c r="FH557" s="5"/>
      <c r="FI557" s="5"/>
      <c r="FJ557" s="5"/>
      <c r="FK557" s="5"/>
      <c r="FL557" s="5"/>
      <c r="FM557" s="5"/>
      <c r="FN557" s="5"/>
    </row>
    <row r="558" spans="21:170" x14ac:dyDescent="0.2">
      <c r="U558" s="5"/>
      <c r="V558" s="5"/>
      <c r="W558" s="5"/>
      <c r="AK558" s="5"/>
      <c r="AL558" s="5"/>
      <c r="AM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  <c r="BO558" s="5"/>
      <c r="BP558" s="5"/>
      <c r="BQ558" s="5"/>
      <c r="BR558" s="5"/>
      <c r="BS558" s="5"/>
      <c r="BT558" s="5"/>
      <c r="BU558" s="5"/>
      <c r="BV558" s="5"/>
      <c r="BW558" s="5"/>
      <c r="BX558" s="5"/>
      <c r="BY558" s="5"/>
      <c r="BZ558" s="5"/>
      <c r="CA558" s="5"/>
      <c r="CB558" s="5"/>
      <c r="CC558" s="5"/>
      <c r="CD558" s="5"/>
      <c r="CE558" s="5"/>
      <c r="CF558" s="5"/>
      <c r="CG558" s="5"/>
      <c r="CH558" s="5"/>
      <c r="CI558" s="5"/>
      <c r="CJ558" s="5"/>
      <c r="CK558" s="5"/>
      <c r="CL558" s="5"/>
      <c r="CM558" s="5"/>
      <c r="CN558" s="5"/>
      <c r="CO558" s="5"/>
      <c r="CP558" s="5"/>
      <c r="CQ558" s="5"/>
      <c r="CR558" s="5"/>
      <c r="CS558" s="5"/>
      <c r="CT558" s="5"/>
      <c r="CU558" s="5"/>
      <c r="CV558" s="5"/>
      <c r="CW558" s="5"/>
      <c r="CX558" s="5"/>
      <c r="CY558" s="5"/>
      <c r="CZ558" s="5"/>
      <c r="DA558" s="5"/>
      <c r="DB558" s="5"/>
      <c r="DC558" s="5"/>
      <c r="DD558" s="5"/>
      <c r="DE558" s="5"/>
      <c r="DF558" s="5"/>
      <c r="DG558" s="5"/>
      <c r="DH558" s="5"/>
      <c r="DI558" s="5"/>
      <c r="DJ558" s="5"/>
      <c r="DK558" s="5"/>
      <c r="DL558" s="5"/>
      <c r="DM558" s="5"/>
      <c r="DN558" s="5"/>
      <c r="DO558" s="5"/>
      <c r="DP558" s="5"/>
      <c r="DQ558" s="5"/>
      <c r="DR558" s="5"/>
      <c r="DS558" s="5"/>
      <c r="DT558" s="5"/>
      <c r="DU558" s="5"/>
      <c r="DV558" s="5"/>
      <c r="DW558" s="5"/>
      <c r="DX558" s="5"/>
      <c r="DY558" s="5"/>
      <c r="DZ558" s="5"/>
      <c r="EA558" s="5"/>
      <c r="EB558" s="5"/>
      <c r="EC558" s="5"/>
      <c r="ED558" s="5"/>
      <c r="EE558" s="5"/>
      <c r="EF558" s="5"/>
      <c r="EG558" s="5"/>
      <c r="EH558" s="5"/>
      <c r="EI558" s="5"/>
      <c r="EJ558" s="5"/>
      <c r="EK558" s="5"/>
      <c r="EL558" s="5"/>
      <c r="EM558" s="5"/>
      <c r="EN558" s="5"/>
      <c r="EO558" s="5"/>
      <c r="EP558" s="5"/>
      <c r="EQ558" s="5"/>
      <c r="ER558" s="5"/>
      <c r="ES558" s="5"/>
      <c r="ET558" s="5"/>
      <c r="EU558" s="5"/>
      <c r="EV558" s="5"/>
      <c r="EW558" s="5"/>
      <c r="EX558" s="5"/>
      <c r="EY558" s="5"/>
      <c r="EZ558" s="5"/>
      <c r="FA558" s="5"/>
      <c r="FB558" s="5"/>
      <c r="FC558" s="5"/>
      <c r="FD558" s="5"/>
      <c r="FE558" s="5"/>
      <c r="FF558" s="5"/>
      <c r="FG558" s="5"/>
      <c r="FH558" s="5"/>
      <c r="FI558" s="5"/>
      <c r="FJ558" s="5"/>
      <c r="FK558" s="5"/>
      <c r="FL558" s="5"/>
      <c r="FM558" s="5"/>
      <c r="FN558" s="5"/>
    </row>
    <row r="559" spans="21:170" x14ac:dyDescent="0.2">
      <c r="U559" s="5"/>
      <c r="V559" s="5"/>
      <c r="W559" s="5"/>
      <c r="AK559" s="5"/>
      <c r="AL559" s="5"/>
      <c r="AM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  <c r="BO559" s="5"/>
      <c r="BP559" s="5"/>
      <c r="BQ559" s="5"/>
      <c r="BR559" s="5"/>
      <c r="BS559" s="5"/>
      <c r="BT559" s="5"/>
      <c r="BU559" s="5"/>
      <c r="BV559" s="5"/>
      <c r="BW559" s="5"/>
      <c r="BX559" s="5"/>
      <c r="BY559" s="5"/>
      <c r="BZ559" s="5"/>
      <c r="CA559" s="5"/>
      <c r="CB559" s="5"/>
      <c r="CC559" s="5"/>
      <c r="CD559" s="5"/>
      <c r="CE559" s="5"/>
      <c r="CF559" s="5"/>
      <c r="CG559" s="5"/>
      <c r="CH559" s="5"/>
      <c r="CI559" s="5"/>
      <c r="CJ559" s="5"/>
      <c r="CK559" s="5"/>
      <c r="CL559" s="5"/>
      <c r="CM559" s="5"/>
      <c r="CN559" s="5"/>
      <c r="CO559" s="5"/>
      <c r="CP559" s="5"/>
      <c r="CQ559" s="5"/>
      <c r="CR559" s="5"/>
      <c r="CS559" s="5"/>
      <c r="CT559" s="5"/>
      <c r="CU559" s="5"/>
      <c r="CV559" s="5"/>
      <c r="CW559" s="5"/>
      <c r="CX559" s="5"/>
      <c r="CY559" s="5"/>
      <c r="CZ559" s="5"/>
      <c r="DA559" s="5"/>
      <c r="DB559" s="5"/>
      <c r="DC559" s="5"/>
      <c r="DD559" s="5"/>
      <c r="DE559" s="5"/>
      <c r="DF559" s="5"/>
      <c r="DG559" s="5"/>
      <c r="DH559" s="5"/>
      <c r="DI559" s="5"/>
      <c r="DJ559" s="5"/>
      <c r="DK559" s="5"/>
      <c r="DL559" s="5"/>
      <c r="DM559" s="5"/>
      <c r="DN559" s="5"/>
      <c r="DO559" s="5"/>
      <c r="DP559" s="5"/>
      <c r="DQ559" s="5"/>
      <c r="DR559" s="5"/>
      <c r="DS559" s="5"/>
      <c r="DT559" s="5"/>
      <c r="DU559" s="5"/>
      <c r="DV559" s="5"/>
      <c r="DW559" s="5"/>
      <c r="DX559" s="5"/>
      <c r="DY559" s="5"/>
      <c r="DZ559" s="5"/>
      <c r="EA559" s="5"/>
      <c r="EB559" s="5"/>
      <c r="EC559" s="5"/>
      <c r="ED559" s="5"/>
      <c r="EE559" s="5"/>
      <c r="EF559" s="5"/>
      <c r="EG559" s="5"/>
      <c r="EH559" s="5"/>
      <c r="EI559" s="5"/>
      <c r="EJ559" s="5"/>
      <c r="EK559" s="5"/>
      <c r="EL559" s="5"/>
      <c r="EM559" s="5"/>
      <c r="EN559" s="5"/>
      <c r="EO559" s="5"/>
      <c r="EP559" s="5"/>
      <c r="EQ559" s="5"/>
      <c r="ER559" s="5"/>
      <c r="ES559" s="5"/>
      <c r="ET559" s="5"/>
      <c r="EU559" s="5"/>
      <c r="EV559" s="5"/>
      <c r="EW559" s="5"/>
      <c r="EX559" s="5"/>
      <c r="EY559" s="5"/>
      <c r="EZ559" s="5"/>
      <c r="FA559" s="5"/>
      <c r="FB559" s="5"/>
      <c r="FC559" s="5"/>
      <c r="FD559" s="5"/>
      <c r="FE559" s="5"/>
      <c r="FF559" s="5"/>
      <c r="FG559" s="5"/>
      <c r="FH559" s="5"/>
      <c r="FI559" s="5"/>
      <c r="FJ559" s="5"/>
      <c r="FK559" s="5"/>
      <c r="FL559" s="5"/>
      <c r="FM559" s="5"/>
      <c r="FN559" s="5"/>
    </row>
    <row r="560" spans="21:170" x14ac:dyDescent="0.2">
      <c r="U560" s="5"/>
      <c r="V560" s="5"/>
      <c r="W560" s="5"/>
      <c r="AK560" s="5"/>
      <c r="AL560" s="5"/>
      <c r="AM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  <c r="BO560" s="5"/>
      <c r="BP560" s="5"/>
      <c r="BQ560" s="5"/>
      <c r="BR560" s="5"/>
      <c r="BS560" s="5"/>
      <c r="BT560" s="5"/>
      <c r="BU560" s="5"/>
      <c r="BV560" s="5"/>
      <c r="BW560" s="5"/>
      <c r="BX560" s="5"/>
      <c r="BY560" s="5"/>
      <c r="BZ560" s="5"/>
      <c r="CA560" s="5"/>
      <c r="CB560" s="5"/>
      <c r="CC560" s="5"/>
      <c r="CD560" s="5"/>
      <c r="CE560" s="5"/>
      <c r="CF560" s="5"/>
      <c r="CG560" s="5"/>
      <c r="CH560" s="5"/>
      <c r="CI560" s="5"/>
      <c r="CJ560" s="5"/>
      <c r="CK560" s="5"/>
      <c r="CL560" s="5"/>
      <c r="CM560" s="5"/>
      <c r="CN560" s="5"/>
      <c r="CO560" s="5"/>
      <c r="CP560" s="5"/>
      <c r="CQ560" s="5"/>
      <c r="CR560" s="5"/>
      <c r="CS560" s="5"/>
      <c r="CT560" s="5"/>
      <c r="CU560" s="5"/>
      <c r="CV560" s="5"/>
      <c r="CW560" s="5"/>
      <c r="CX560" s="5"/>
      <c r="CY560" s="5"/>
      <c r="CZ560" s="5"/>
      <c r="DA560" s="5"/>
      <c r="DB560" s="5"/>
      <c r="DC560" s="5"/>
      <c r="DD560" s="5"/>
      <c r="DE560" s="5"/>
      <c r="DF560" s="5"/>
      <c r="DG560" s="5"/>
      <c r="DH560" s="5"/>
      <c r="DI560" s="5"/>
      <c r="DJ560" s="5"/>
      <c r="DK560" s="5"/>
      <c r="DL560" s="5"/>
      <c r="DM560" s="5"/>
      <c r="DN560" s="5"/>
      <c r="DO560" s="5"/>
      <c r="DP560" s="5"/>
      <c r="DQ560" s="5"/>
      <c r="DR560" s="5"/>
      <c r="DS560" s="5"/>
      <c r="DT560" s="5"/>
      <c r="DU560" s="5"/>
      <c r="DV560" s="5"/>
      <c r="DW560" s="5"/>
      <c r="DX560" s="5"/>
      <c r="DY560" s="5"/>
      <c r="DZ560" s="5"/>
      <c r="EA560" s="5"/>
      <c r="EB560" s="5"/>
      <c r="EC560" s="5"/>
      <c r="ED560" s="5"/>
      <c r="EE560" s="5"/>
      <c r="EF560" s="5"/>
      <c r="EG560" s="5"/>
      <c r="EH560" s="5"/>
      <c r="EI560" s="5"/>
      <c r="EJ560" s="5"/>
      <c r="EK560" s="5"/>
      <c r="EL560" s="5"/>
      <c r="EM560" s="5"/>
      <c r="EN560" s="5"/>
      <c r="EO560" s="5"/>
      <c r="EP560" s="5"/>
      <c r="EQ560" s="5"/>
      <c r="ER560" s="5"/>
      <c r="ES560" s="5"/>
      <c r="ET560" s="5"/>
      <c r="EU560" s="5"/>
      <c r="EV560" s="5"/>
      <c r="EW560" s="5"/>
      <c r="EX560" s="5"/>
      <c r="EY560" s="5"/>
      <c r="EZ560" s="5"/>
      <c r="FA560" s="5"/>
      <c r="FB560" s="5"/>
      <c r="FC560" s="5"/>
      <c r="FD560" s="5"/>
      <c r="FE560" s="5"/>
      <c r="FF560" s="5"/>
      <c r="FG560" s="5"/>
      <c r="FH560" s="5"/>
      <c r="FI560" s="5"/>
      <c r="FJ560" s="5"/>
      <c r="FK560" s="5"/>
      <c r="FL560" s="5"/>
      <c r="FM560" s="5"/>
      <c r="FN560" s="5"/>
    </row>
    <row r="561" spans="21:170" x14ac:dyDescent="0.2">
      <c r="U561" s="5"/>
      <c r="V561" s="5"/>
      <c r="W561" s="5"/>
      <c r="AK561" s="5"/>
      <c r="AL561" s="5"/>
      <c r="AM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  <c r="BO561" s="5"/>
      <c r="BP561" s="5"/>
      <c r="BQ561" s="5"/>
      <c r="BR561" s="5"/>
      <c r="BS561" s="5"/>
      <c r="BT561" s="5"/>
      <c r="BU561" s="5"/>
      <c r="BV561" s="5"/>
      <c r="BW561" s="5"/>
      <c r="BX561" s="5"/>
      <c r="BY561" s="5"/>
      <c r="BZ561" s="5"/>
      <c r="CA561" s="5"/>
      <c r="CB561" s="5"/>
      <c r="CC561" s="5"/>
      <c r="CD561" s="5"/>
      <c r="CE561" s="5"/>
      <c r="CF561" s="5"/>
      <c r="CG561" s="5"/>
      <c r="CH561" s="5"/>
      <c r="CI561" s="5"/>
      <c r="CJ561" s="5"/>
      <c r="CK561" s="5"/>
      <c r="CL561" s="5"/>
      <c r="CM561" s="5"/>
      <c r="CN561" s="5"/>
      <c r="CO561" s="5"/>
      <c r="CP561" s="5"/>
      <c r="CQ561" s="5"/>
      <c r="CR561" s="5"/>
      <c r="CS561" s="5"/>
      <c r="CT561" s="5"/>
      <c r="CU561" s="5"/>
      <c r="CV561" s="5"/>
      <c r="CW561" s="5"/>
      <c r="CX561" s="5"/>
      <c r="CY561" s="5"/>
      <c r="CZ561" s="5"/>
      <c r="DA561" s="5"/>
      <c r="DB561" s="5"/>
      <c r="DC561" s="5"/>
      <c r="DD561" s="5"/>
      <c r="DE561" s="5"/>
      <c r="DF561" s="5"/>
      <c r="DG561" s="5"/>
      <c r="DH561" s="5"/>
      <c r="DI561" s="5"/>
      <c r="DJ561" s="5"/>
      <c r="DK561" s="5"/>
      <c r="DL561" s="5"/>
      <c r="DM561" s="5"/>
      <c r="DN561" s="5"/>
      <c r="DO561" s="5"/>
      <c r="DP561" s="5"/>
      <c r="DQ561" s="5"/>
      <c r="DR561" s="5"/>
      <c r="DS561" s="5"/>
      <c r="DT561" s="5"/>
      <c r="DU561" s="5"/>
      <c r="DV561" s="5"/>
      <c r="DW561" s="5"/>
      <c r="DX561" s="5"/>
      <c r="DY561" s="5"/>
      <c r="DZ561" s="5"/>
      <c r="EA561" s="5"/>
      <c r="EB561" s="5"/>
      <c r="EC561" s="5"/>
      <c r="ED561" s="5"/>
      <c r="EE561" s="5"/>
      <c r="EF561" s="5"/>
      <c r="EG561" s="5"/>
      <c r="EH561" s="5"/>
      <c r="EI561" s="5"/>
      <c r="EJ561" s="5"/>
      <c r="EK561" s="5"/>
      <c r="EL561" s="5"/>
      <c r="EM561" s="5"/>
      <c r="EN561" s="5"/>
      <c r="EO561" s="5"/>
      <c r="EP561" s="5"/>
      <c r="EQ561" s="5"/>
      <c r="ER561" s="5"/>
      <c r="ES561" s="5"/>
      <c r="ET561" s="5"/>
      <c r="EU561" s="5"/>
      <c r="EV561" s="5"/>
      <c r="EW561" s="5"/>
      <c r="EX561" s="5"/>
      <c r="EY561" s="5"/>
      <c r="EZ561" s="5"/>
      <c r="FA561" s="5"/>
      <c r="FB561" s="5"/>
      <c r="FC561" s="5"/>
      <c r="FD561" s="5"/>
      <c r="FE561" s="5"/>
      <c r="FF561" s="5"/>
      <c r="FG561" s="5"/>
      <c r="FH561" s="5"/>
      <c r="FI561" s="5"/>
      <c r="FJ561" s="5"/>
      <c r="FK561" s="5"/>
      <c r="FL561" s="5"/>
      <c r="FM561" s="5"/>
      <c r="FN561" s="5"/>
    </row>
    <row r="562" spans="21:170" x14ac:dyDescent="0.2">
      <c r="U562" s="5"/>
      <c r="V562" s="5"/>
      <c r="W562" s="5"/>
      <c r="AK562" s="5"/>
      <c r="AL562" s="5"/>
      <c r="AM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  <c r="BO562" s="5"/>
      <c r="BP562" s="5"/>
      <c r="BQ562" s="5"/>
      <c r="BR562" s="5"/>
      <c r="BS562" s="5"/>
      <c r="BT562" s="5"/>
      <c r="BU562" s="5"/>
      <c r="BV562" s="5"/>
      <c r="BW562" s="5"/>
      <c r="BX562" s="5"/>
      <c r="BY562" s="5"/>
      <c r="BZ562" s="5"/>
      <c r="CA562" s="5"/>
      <c r="CB562" s="5"/>
      <c r="CC562" s="5"/>
      <c r="CD562" s="5"/>
      <c r="CE562" s="5"/>
      <c r="CF562" s="5"/>
      <c r="CG562" s="5"/>
      <c r="CH562" s="5"/>
      <c r="CI562" s="5"/>
      <c r="CJ562" s="5"/>
      <c r="CK562" s="5"/>
      <c r="CL562" s="5"/>
      <c r="CM562" s="5"/>
      <c r="CN562" s="5"/>
      <c r="CO562" s="5"/>
      <c r="CP562" s="5"/>
      <c r="CQ562" s="5"/>
      <c r="CR562" s="5"/>
      <c r="CS562" s="5"/>
      <c r="CT562" s="5"/>
      <c r="CU562" s="5"/>
      <c r="CV562" s="5"/>
      <c r="CW562" s="5"/>
      <c r="CX562" s="5"/>
      <c r="CY562" s="5"/>
      <c r="CZ562" s="5"/>
      <c r="DA562" s="5"/>
      <c r="DB562" s="5"/>
      <c r="DC562" s="5"/>
      <c r="DD562" s="5"/>
      <c r="DE562" s="5"/>
      <c r="DF562" s="5"/>
      <c r="DG562" s="5"/>
      <c r="DH562" s="5"/>
      <c r="DI562" s="5"/>
      <c r="DJ562" s="5"/>
      <c r="DK562" s="5"/>
      <c r="DL562" s="5"/>
      <c r="DM562" s="5"/>
      <c r="DN562" s="5"/>
      <c r="DO562" s="5"/>
      <c r="DP562" s="5"/>
      <c r="DQ562" s="5"/>
      <c r="DR562" s="5"/>
      <c r="DS562" s="5"/>
      <c r="DT562" s="5"/>
      <c r="DU562" s="5"/>
      <c r="DV562" s="5"/>
      <c r="DW562" s="5"/>
      <c r="DX562" s="5"/>
      <c r="DY562" s="5"/>
      <c r="DZ562" s="5"/>
      <c r="EA562" s="5"/>
      <c r="EB562" s="5"/>
      <c r="EC562" s="5"/>
      <c r="ED562" s="5"/>
      <c r="EE562" s="5"/>
      <c r="EF562" s="5"/>
      <c r="EG562" s="5"/>
      <c r="EH562" s="5"/>
      <c r="EI562" s="5"/>
      <c r="EJ562" s="5"/>
      <c r="EK562" s="5"/>
      <c r="EL562" s="5"/>
      <c r="EM562" s="5"/>
      <c r="EN562" s="5"/>
      <c r="EO562" s="5"/>
      <c r="EP562" s="5"/>
      <c r="EQ562" s="5"/>
      <c r="ER562" s="5"/>
      <c r="ES562" s="5"/>
      <c r="ET562" s="5"/>
      <c r="EU562" s="5"/>
      <c r="EV562" s="5"/>
      <c r="EW562" s="5"/>
      <c r="EX562" s="5"/>
      <c r="EY562" s="5"/>
      <c r="EZ562" s="5"/>
      <c r="FA562" s="5"/>
      <c r="FB562" s="5"/>
      <c r="FC562" s="5"/>
      <c r="FD562" s="5"/>
      <c r="FE562" s="5"/>
      <c r="FF562" s="5"/>
      <c r="FG562" s="5"/>
      <c r="FH562" s="5"/>
      <c r="FI562" s="5"/>
      <c r="FJ562" s="5"/>
      <c r="FK562" s="5"/>
      <c r="FL562" s="5"/>
      <c r="FM562" s="5"/>
      <c r="FN562" s="5"/>
    </row>
    <row r="563" spans="21:170" x14ac:dyDescent="0.2">
      <c r="U563" s="5"/>
      <c r="V563" s="5"/>
      <c r="W563" s="5"/>
      <c r="AK563" s="5"/>
      <c r="AL563" s="5"/>
      <c r="AM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  <c r="BO563" s="5"/>
      <c r="BP563" s="5"/>
      <c r="BQ563" s="5"/>
      <c r="BR563" s="5"/>
      <c r="BS563" s="5"/>
      <c r="BT563" s="5"/>
      <c r="BU563" s="5"/>
      <c r="BV563" s="5"/>
      <c r="BW563" s="5"/>
      <c r="BX563" s="5"/>
      <c r="BY563" s="5"/>
      <c r="BZ563" s="5"/>
      <c r="CA563" s="5"/>
      <c r="CB563" s="5"/>
      <c r="CC563" s="5"/>
      <c r="CD563" s="5"/>
      <c r="CE563" s="5"/>
      <c r="CF563" s="5"/>
      <c r="CG563" s="5"/>
      <c r="CH563" s="5"/>
      <c r="CI563" s="5"/>
      <c r="CJ563" s="5"/>
      <c r="CK563" s="5"/>
      <c r="CL563" s="5"/>
      <c r="CM563" s="5"/>
      <c r="CN563" s="5"/>
      <c r="CO563" s="5"/>
      <c r="CP563" s="5"/>
      <c r="CQ563" s="5"/>
      <c r="CR563" s="5"/>
      <c r="CS563" s="5"/>
      <c r="CT563" s="5"/>
      <c r="CU563" s="5"/>
      <c r="CV563" s="5"/>
      <c r="CW563" s="5"/>
      <c r="CX563" s="5"/>
      <c r="CY563" s="5"/>
      <c r="CZ563" s="5"/>
      <c r="DA563" s="5"/>
      <c r="DB563" s="5"/>
      <c r="DC563" s="5"/>
      <c r="DD563" s="5"/>
      <c r="DE563" s="5"/>
      <c r="DF563" s="5"/>
      <c r="DG563" s="5"/>
      <c r="DH563" s="5"/>
      <c r="DI563" s="5"/>
      <c r="DJ563" s="5"/>
      <c r="DK563" s="5"/>
      <c r="DL563" s="5"/>
      <c r="DM563" s="5"/>
      <c r="DN563" s="5"/>
      <c r="DO563" s="5"/>
      <c r="DP563" s="5"/>
      <c r="DQ563" s="5"/>
      <c r="DR563" s="5"/>
      <c r="DS563" s="5"/>
      <c r="DT563" s="5"/>
      <c r="DU563" s="5"/>
      <c r="DV563" s="5"/>
      <c r="DW563" s="5"/>
      <c r="DX563" s="5"/>
      <c r="DY563" s="5"/>
      <c r="DZ563" s="5"/>
      <c r="EA563" s="5"/>
      <c r="EB563" s="5"/>
      <c r="EC563" s="5"/>
      <c r="ED563" s="5"/>
      <c r="EE563" s="5"/>
      <c r="EF563" s="5"/>
      <c r="EG563" s="5"/>
      <c r="EH563" s="5"/>
      <c r="EI563" s="5"/>
      <c r="EJ563" s="5"/>
      <c r="EK563" s="5"/>
      <c r="EL563" s="5"/>
      <c r="EM563" s="5"/>
      <c r="EN563" s="5"/>
      <c r="EO563" s="5"/>
      <c r="EP563" s="5"/>
      <c r="EQ563" s="5"/>
      <c r="ER563" s="5"/>
      <c r="ES563" s="5"/>
      <c r="ET563" s="5"/>
      <c r="EU563" s="5"/>
      <c r="EV563" s="5"/>
      <c r="EW563" s="5"/>
      <c r="EX563" s="5"/>
      <c r="EY563" s="5"/>
      <c r="EZ563" s="5"/>
      <c r="FA563" s="5"/>
      <c r="FB563" s="5"/>
      <c r="FC563" s="5"/>
      <c r="FD563" s="5"/>
      <c r="FE563" s="5"/>
      <c r="FF563" s="5"/>
      <c r="FG563" s="5"/>
      <c r="FH563" s="5"/>
      <c r="FI563" s="5"/>
      <c r="FJ563" s="5"/>
      <c r="FK563" s="5"/>
      <c r="FL563" s="5"/>
      <c r="FM563" s="5"/>
      <c r="FN563" s="5"/>
    </row>
    <row r="564" spans="21:170" x14ac:dyDescent="0.2">
      <c r="U564" s="5"/>
      <c r="V564" s="5"/>
      <c r="W564" s="5"/>
      <c r="AK564" s="5"/>
      <c r="AL564" s="5"/>
      <c r="AM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  <c r="BO564" s="5"/>
      <c r="BP564" s="5"/>
      <c r="BQ564" s="5"/>
      <c r="BR564" s="5"/>
      <c r="BS564" s="5"/>
      <c r="BT564" s="5"/>
      <c r="BU564" s="5"/>
      <c r="BV564" s="5"/>
      <c r="BW564" s="5"/>
      <c r="BX564" s="5"/>
      <c r="BY564" s="5"/>
      <c r="BZ564" s="5"/>
      <c r="CA564" s="5"/>
      <c r="CB564" s="5"/>
      <c r="CC564" s="5"/>
      <c r="CD564" s="5"/>
      <c r="CE564" s="5"/>
      <c r="CF564" s="5"/>
      <c r="CG564" s="5"/>
      <c r="CH564" s="5"/>
      <c r="CI564" s="5"/>
      <c r="CJ564" s="5"/>
      <c r="CK564" s="5"/>
      <c r="CL564" s="5"/>
      <c r="CM564" s="5"/>
      <c r="CN564" s="5"/>
      <c r="CO564" s="5"/>
      <c r="CP564" s="5"/>
      <c r="CQ564" s="5"/>
      <c r="CR564" s="5"/>
      <c r="CS564" s="5"/>
      <c r="CT564" s="5"/>
      <c r="CU564" s="5"/>
      <c r="CV564" s="5"/>
      <c r="CW564" s="5"/>
      <c r="CX564" s="5"/>
      <c r="CY564" s="5"/>
      <c r="CZ564" s="5"/>
      <c r="DA564" s="5"/>
      <c r="DB564" s="5"/>
      <c r="DC564" s="5"/>
      <c r="DD564" s="5"/>
      <c r="DE564" s="5"/>
      <c r="DF564" s="5"/>
      <c r="DG564" s="5"/>
      <c r="DH564" s="5"/>
      <c r="DI564" s="5"/>
      <c r="DJ564" s="5"/>
      <c r="DK564" s="5"/>
      <c r="DL564" s="5"/>
      <c r="DM564" s="5"/>
      <c r="DN564" s="5"/>
      <c r="DO564" s="5"/>
      <c r="DP564" s="5"/>
      <c r="DQ564" s="5"/>
      <c r="DR564" s="5"/>
      <c r="DS564" s="5"/>
      <c r="DT564" s="5"/>
      <c r="DU564" s="5"/>
      <c r="DV564" s="5"/>
      <c r="DW564" s="5"/>
      <c r="DX564" s="5"/>
      <c r="DY564" s="5"/>
      <c r="DZ564" s="5"/>
      <c r="EA564" s="5"/>
      <c r="EB564" s="5"/>
      <c r="EC564" s="5"/>
      <c r="ED564" s="5"/>
      <c r="EE564" s="5"/>
      <c r="EF564" s="5"/>
      <c r="EG564" s="5"/>
      <c r="EH564" s="5"/>
      <c r="EI564" s="5"/>
      <c r="EJ564" s="5"/>
      <c r="EK564" s="5"/>
      <c r="EL564" s="5"/>
      <c r="EM564" s="5"/>
      <c r="EN564" s="5"/>
      <c r="EO564" s="5"/>
      <c r="EP564" s="5"/>
      <c r="EQ564" s="5"/>
      <c r="ER564" s="5"/>
      <c r="ES564" s="5"/>
      <c r="ET564" s="5"/>
      <c r="EU564" s="5"/>
      <c r="EV564" s="5"/>
      <c r="EW564" s="5"/>
      <c r="EX564" s="5"/>
      <c r="EY564" s="5"/>
      <c r="EZ564" s="5"/>
      <c r="FA564" s="5"/>
      <c r="FB564" s="5"/>
      <c r="FC564" s="5"/>
      <c r="FD564" s="5"/>
      <c r="FE564" s="5"/>
      <c r="FF564" s="5"/>
      <c r="FG564" s="5"/>
      <c r="FH564" s="5"/>
      <c r="FI564" s="5"/>
      <c r="FJ564" s="5"/>
      <c r="FK564" s="5"/>
      <c r="FL564" s="5"/>
      <c r="FM564" s="5"/>
      <c r="FN564" s="5"/>
    </row>
    <row r="565" spans="21:170" x14ac:dyDescent="0.2">
      <c r="U565" s="5"/>
      <c r="V565" s="5"/>
      <c r="W565" s="5"/>
      <c r="AK565" s="5"/>
      <c r="AL565" s="5"/>
      <c r="AM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  <c r="BO565" s="5"/>
      <c r="BP565" s="5"/>
      <c r="BQ565" s="5"/>
      <c r="BR565" s="5"/>
      <c r="BS565" s="5"/>
      <c r="BT565" s="5"/>
      <c r="BU565" s="5"/>
      <c r="BV565" s="5"/>
      <c r="BW565" s="5"/>
      <c r="BX565" s="5"/>
      <c r="BY565" s="5"/>
      <c r="BZ565" s="5"/>
      <c r="CA565" s="5"/>
      <c r="CB565" s="5"/>
      <c r="CC565" s="5"/>
      <c r="CD565" s="5"/>
      <c r="CE565" s="5"/>
      <c r="CF565" s="5"/>
      <c r="CG565" s="5"/>
      <c r="CH565" s="5"/>
      <c r="CI565" s="5"/>
      <c r="CJ565" s="5"/>
      <c r="CK565" s="5"/>
      <c r="CL565" s="5"/>
      <c r="CM565" s="5"/>
      <c r="CN565" s="5"/>
      <c r="CO565" s="5"/>
      <c r="CP565" s="5"/>
      <c r="CQ565" s="5"/>
      <c r="CR565" s="5"/>
      <c r="CS565" s="5"/>
      <c r="CT565" s="5"/>
      <c r="CU565" s="5"/>
      <c r="CV565" s="5"/>
      <c r="CW565" s="5"/>
      <c r="CX565" s="5"/>
      <c r="CY565" s="5"/>
      <c r="CZ565" s="5"/>
      <c r="DA565" s="5"/>
      <c r="DB565" s="5"/>
      <c r="DC565" s="5"/>
      <c r="DD565" s="5"/>
      <c r="DE565" s="5"/>
      <c r="DF565" s="5"/>
      <c r="DG565" s="5"/>
      <c r="DH565" s="5"/>
      <c r="DI565" s="5"/>
      <c r="DJ565" s="5"/>
      <c r="DK565" s="5"/>
      <c r="DL565" s="5"/>
      <c r="DM565" s="5"/>
      <c r="DN565" s="5"/>
      <c r="DO565" s="5"/>
      <c r="DP565" s="5"/>
      <c r="DQ565" s="5"/>
      <c r="DR565" s="5"/>
      <c r="DS565" s="5"/>
      <c r="DT565" s="5"/>
      <c r="DU565" s="5"/>
      <c r="DV565" s="5"/>
      <c r="DW565" s="5"/>
      <c r="DX565" s="5"/>
      <c r="DY565" s="5"/>
      <c r="DZ565" s="5"/>
      <c r="EA565" s="5"/>
      <c r="EB565" s="5"/>
      <c r="EC565" s="5"/>
      <c r="ED565" s="5"/>
      <c r="EE565" s="5"/>
      <c r="EF565" s="5"/>
      <c r="EG565" s="5"/>
      <c r="EH565" s="5"/>
      <c r="EI565" s="5"/>
      <c r="EJ565" s="5"/>
      <c r="EK565" s="5"/>
      <c r="EL565" s="5"/>
      <c r="EM565" s="5"/>
      <c r="EN565" s="5"/>
      <c r="EO565" s="5"/>
      <c r="EP565" s="5"/>
      <c r="EQ565" s="5"/>
      <c r="ER565" s="5"/>
      <c r="ES565" s="5"/>
      <c r="ET565" s="5"/>
      <c r="EU565" s="5"/>
      <c r="EV565" s="5"/>
      <c r="EW565" s="5"/>
      <c r="EX565" s="5"/>
      <c r="EY565" s="5"/>
      <c r="EZ565" s="5"/>
      <c r="FA565" s="5"/>
      <c r="FB565" s="5"/>
      <c r="FC565" s="5"/>
      <c r="FD565" s="5"/>
      <c r="FE565" s="5"/>
      <c r="FF565" s="5"/>
      <c r="FG565" s="5"/>
      <c r="FH565" s="5"/>
      <c r="FI565" s="5"/>
      <c r="FJ565" s="5"/>
      <c r="FK565" s="5"/>
      <c r="FL565" s="5"/>
      <c r="FM565" s="5"/>
      <c r="FN565" s="5"/>
    </row>
    <row r="566" spans="21:170" x14ac:dyDescent="0.2">
      <c r="U566" s="5"/>
      <c r="V566" s="5"/>
      <c r="W566" s="5"/>
      <c r="AK566" s="5"/>
      <c r="AL566" s="5"/>
      <c r="AM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  <c r="BO566" s="5"/>
      <c r="BP566" s="5"/>
      <c r="BQ566" s="5"/>
      <c r="BR566" s="5"/>
      <c r="BS566" s="5"/>
      <c r="BT566" s="5"/>
      <c r="BU566" s="5"/>
      <c r="BV566" s="5"/>
      <c r="BW566" s="5"/>
      <c r="BX566" s="5"/>
      <c r="BY566" s="5"/>
      <c r="BZ566" s="5"/>
      <c r="CA566" s="5"/>
      <c r="CB566" s="5"/>
      <c r="CC566" s="5"/>
      <c r="CD566" s="5"/>
      <c r="CE566" s="5"/>
      <c r="CF566" s="5"/>
      <c r="CG566" s="5"/>
      <c r="CH566" s="5"/>
      <c r="CI566" s="5"/>
      <c r="CJ566" s="5"/>
      <c r="CK566" s="5"/>
      <c r="CL566" s="5"/>
      <c r="CM566" s="5"/>
      <c r="CN566" s="5"/>
      <c r="CO566" s="5"/>
      <c r="CP566" s="5"/>
      <c r="CQ566" s="5"/>
      <c r="CR566" s="5"/>
      <c r="CS566" s="5"/>
      <c r="CT566" s="5"/>
      <c r="CU566" s="5"/>
      <c r="CV566" s="5"/>
      <c r="CW566" s="5"/>
      <c r="CX566" s="5"/>
      <c r="CY566" s="5"/>
      <c r="CZ566" s="5"/>
      <c r="DA566" s="5"/>
      <c r="DB566" s="5"/>
      <c r="DC566" s="5"/>
      <c r="DD566" s="5"/>
      <c r="DE566" s="5"/>
      <c r="DF566" s="5"/>
      <c r="DG566" s="5"/>
      <c r="DH566" s="5"/>
      <c r="DI566" s="5"/>
      <c r="DJ566" s="5"/>
      <c r="DK566" s="5"/>
      <c r="DL566" s="5"/>
      <c r="DM566" s="5"/>
      <c r="DN566" s="5"/>
      <c r="DO566" s="5"/>
      <c r="DP566" s="5"/>
      <c r="DQ566" s="5"/>
      <c r="DR566" s="5"/>
      <c r="DS566" s="5"/>
      <c r="DT566" s="5"/>
      <c r="DU566" s="5"/>
      <c r="DV566" s="5"/>
      <c r="DW566" s="5"/>
      <c r="DX566" s="5"/>
      <c r="DY566" s="5"/>
      <c r="DZ566" s="5"/>
      <c r="EA566" s="5"/>
      <c r="EB566" s="5"/>
      <c r="EC566" s="5"/>
      <c r="ED566" s="5"/>
      <c r="EE566" s="5"/>
      <c r="EF566" s="5"/>
      <c r="EG566" s="5"/>
      <c r="EH566" s="5"/>
      <c r="EI566" s="5"/>
      <c r="EJ566" s="5"/>
      <c r="EK566" s="5"/>
      <c r="EL566" s="5"/>
      <c r="EM566" s="5"/>
      <c r="EN566" s="5"/>
      <c r="EO566" s="5"/>
      <c r="EP566" s="5"/>
      <c r="EQ566" s="5"/>
      <c r="ER566" s="5"/>
      <c r="ES566" s="5"/>
      <c r="ET566" s="5"/>
      <c r="EU566" s="5"/>
      <c r="EV566" s="5"/>
      <c r="EW566" s="5"/>
      <c r="EX566" s="5"/>
      <c r="EY566" s="5"/>
      <c r="EZ566" s="5"/>
      <c r="FA566" s="5"/>
      <c r="FB566" s="5"/>
      <c r="FC566" s="5"/>
      <c r="FD566" s="5"/>
      <c r="FE566" s="5"/>
      <c r="FF566" s="5"/>
      <c r="FG566" s="5"/>
      <c r="FH566" s="5"/>
      <c r="FI566" s="5"/>
      <c r="FJ566" s="5"/>
      <c r="FK566" s="5"/>
      <c r="FL566" s="5"/>
      <c r="FM566" s="5"/>
      <c r="FN566" s="5"/>
    </row>
    <row r="567" spans="21:170" x14ac:dyDescent="0.2">
      <c r="U567" s="5"/>
      <c r="V567" s="5"/>
      <c r="W567" s="5"/>
      <c r="AK567" s="5"/>
      <c r="AL567" s="5"/>
      <c r="AM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  <c r="BO567" s="5"/>
      <c r="BP567" s="5"/>
      <c r="BQ567" s="5"/>
      <c r="BR567" s="5"/>
      <c r="BS567" s="5"/>
      <c r="BT567" s="5"/>
      <c r="BU567" s="5"/>
      <c r="BV567" s="5"/>
      <c r="BW567" s="5"/>
      <c r="BX567" s="5"/>
      <c r="BY567" s="5"/>
      <c r="BZ567" s="5"/>
      <c r="CA567" s="5"/>
      <c r="CB567" s="5"/>
      <c r="CC567" s="5"/>
      <c r="CD567" s="5"/>
      <c r="CE567" s="5"/>
      <c r="CF567" s="5"/>
      <c r="CG567" s="5"/>
      <c r="CH567" s="5"/>
      <c r="CI567" s="5"/>
      <c r="CJ567" s="5"/>
      <c r="CK567" s="5"/>
      <c r="CL567" s="5"/>
      <c r="CM567" s="5"/>
      <c r="CN567" s="5"/>
      <c r="CO567" s="5"/>
      <c r="CP567" s="5"/>
      <c r="CQ567" s="5"/>
      <c r="CR567" s="5"/>
      <c r="CS567" s="5"/>
      <c r="CT567" s="5"/>
      <c r="CU567" s="5"/>
      <c r="CV567" s="5"/>
      <c r="CW567" s="5"/>
      <c r="CX567" s="5"/>
      <c r="CY567" s="5"/>
      <c r="CZ567" s="5"/>
      <c r="DA567" s="5"/>
      <c r="DB567" s="5"/>
      <c r="DC567" s="5"/>
      <c r="DD567" s="5"/>
      <c r="DE567" s="5"/>
      <c r="DF567" s="5"/>
      <c r="DG567" s="5"/>
      <c r="DH567" s="5"/>
      <c r="DI567" s="5"/>
      <c r="DJ567" s="5"/>
      <c r="DK567" s="5"/>
      <c r="DL567" s="5"/>
      <c r="DM567" s="5"/>
      <c r="DN567" s="5"/>
      <c r="DO567" s="5"/>
      <c r="DP567" s="5"/>
      <c r="DQ567" s="5"/>
      <c r="DR567" s="5"/>
      <c r="DS567" s="5"/>
      <c r="DT567" s="5"/>
      <c r="DU567" s="5"/>
      <c r="DV567" s="5"/>
      <c r="DW567" s="5"/>
      <c r="DX567" s="5"/>
      <c r="DY567" s="5"/>
      <c r="DZ567" s="5"/>
      <c r="EA567" s="5"/>
      <c r="EB567" s="5"/>
      <c r="EC567" s="5"/>
      <c r="ED567" s="5"/>
      <c r="EE567" s="5"/>
      <c r="EF567" s="5"/>
      <c r="EG567" s="5"/>
      <c r="EH567" s="5"/>
      <c r="EI567" s="5"/>
      <c r="EJ567" s="5"/>
      <c r="EK567" s="5"/>
      <c r="EL567" s="5"/>
      <c r="EM567" s="5"/>
      <c r="EN567" s="5"/>
      <c r="EO567" s="5"/>
      <c r="EP567" s="5"/>
      <c r="EQ567" s="5"/>
      <c r="ER567" s="5"/>
      <c r="ES567" s="5"/>
      <c r="ET567" s="5"/>
      <c r="EU567" s="5"/>
      <c r="EV567" s="5"/>
      <c r="EW567" s="5"/>
      <c r="EX567" s="5"/>
      <c r="EY567" s="5"/>
      <c r="EZ567" s="5"/>
      <c r="FA567" s="5"/>
      <c r="FB567" s="5"/>
      <c r="FC567" s="5"/>
      <c r="FD567" s="5"/>
      <c r="FE567" s="5"/>
      <c r="FF567" s="5"/>
      <c r="FG567" s="5"/>
      <c r="FH567" s="5"/>
      <c r="FI567" s="5"/>
      <c r="FJ567" s="5"/>
      <c r="FK567" s="5"/>
      <c r="FL567" s="5"/>
      <c r="FM567" s="5"/>
      <c r="FN567" s="5"/>
    </row>
    <row r="568" spans="21:170" x14ac:dyDescent="0.2">
      <c r="U568" s="5"/>
      <c r="V568" s="5"/>
      <c r="W568" s="5"/>
      <c r="AK568" s="5"/>
      <c r="AL568" s="5"/>
      <c r="AM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  <c r="BO568" s="5"/>
      <c r="BP568" s="5"/>
      <c r="BQ568" s="5"/>
      <c r="BR568" s="5"/>
      <c r="BS568" s="5"/>
      <c r="BT568" s="5"/>
      <c r="BU568" s="5"/>
      <c r="BV568" s="5"/>
      <c r="BW568" s="5"/>
      <c r="BX568" s="5"/>
      <c r="BY568" s="5"/>
      <c r="BZ568" s="5"/>
      <c r="CA568" s="5"/>
      <c r="CB568" s="5"/>
      <c r="CC568" s="5"/>
      <c r="CD568" s="5"/>
      <c r="CE568" s="5"/>
      <c r="CF568" s="5"/>
      <c r="CG568" s="5"/>
      <c r="CH568" s="5"/>
      <c r="CI568" s="5"/>
      <c r="CJ568" s="5"/>
      <c r="CK568" s="5"/>
      <c r="CL568" s="5"/>
      <c r="CM568" s="5"/>
      <c r="CN568" s="5"/>
      <c r="CO568" s="5"/>
      <c r="CP568" s="5"/>
      <c r="CQ568" s="5"/>
      <c r="CR568" s="5"/>
      <c r="CS568" s="5"/>
      <c r="CT568" s="5"/>
      <c r="CU568" s="5"/>
      <c r="CV568" s="5"/>
      <c r="CW568" s="5"/>
      <c r="CX568" s="5"/>
      <c r="CY568" s="5"/>
      <c r="CZ568" s="5"/>
      <c r="DA568" s="5"/>
      <c r="DB568" s="5"/>
      <c r="DC568" s="5"/>
      <c r="DD568" s="5"/>
      <c r="DE568" s="5"/>
      <c r="DF568" s="5"/>
      <c r="DG568" s="5"/>
      <c r="DH568" s="5"/>
      <c r="DI568" s="5"/>
      <c r="DJ568" s="5"/>
      <c r="DK568" s="5"/>
      <c r="DL568" s="5"/>
      <c r="DM568" s="5"/>
      <c r="DN568" s="5"/>
      <c r="DO568" s="5"/>
      <c r="DP568" s="5"/>
      <c r="DQ568" s="5"/>
      <c r="DR568" s="5"/>
      <c r="DS568" s="5"/>
      <c r="DT568" s="5"/>
      <c r="DU568" s="5"/>
      <c r="DV568" s="5"/>
      <c r="DW568" s="5"/>
      <c r="DX568" s="5"/>
      <c r="DY568" s="5"/>
      <c r="DZ568" s="5"/>
      <c r="EA568" s="5"/>
      <c r="EB568" s="5"/>
      <c r="EC568" s="5"/>
      <c r="ED568" s="5"/>
      <c r="EE568" s="5"/>
      <c r="EF568" s="5"/>
      <c r="EG568" s="5"/>
      <c r="EH568" s="5"/>
      <c r="EI568" s="5"/>
      <c r="EJ568" s="5"/>
      <c r="EK568" s="5"/>
      <c r="EL568" s="5"/>
      <c r="EM568" s="5"/>
      <c r="EN568" s="5"/>
      <c r="EO568" s="5"/>
      <c r="EP568" s="5"/>
      <c r="EQ568" s="5"/>
      <c r="ER568" s="5"/>
      <c r="ES568" s="5"/>
      <c r="ET568" s="5"/>
      <c r="EU568" s="5"/>
      <c r="EV568" s="5"/>
      <c r="EW568" s="5"/>
      <c r="EX568" s="5"/>
      <c r="EY568" s="5"/>
      <c r="EZ568" s="5"/>
      <c r="FA568" s="5"/>
      <c r="FB568" s="5"/>
      <c r="FC568" s="5"/>
      <c r="FD568" s="5"/>
      <c r="FE568" s="5"/>
      <c r="FF568" s="5"/>
      <c r="FG568" s="5"/>
      <c r="FH568" s="5"/>
      <c r="FI568" s="5"/>
      <c r="FJ568" s="5"/>
      <c r="FK568" s="5"/>
      <c r="FL568" s="5"/>
      <c r="FM568" s="5"/>
      <c r="FN568" s="5"/>
    </row>
    <row r="569" spans="21:170" x14ac:dyDescent="0.2">
      <c r="U569" s="5"/>
      <c r="V569" s="5"/>
      <c r="W569" s="5"/>
      <c r="AK569" s="5"/>
      <c r="AL569" s="5"/>
      <c r="AM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  <c r="BO569" s="5"/>
      <c r="BP569" s="5"/>
      <c r="BQ569" s="5"/>
      <c r="BR569" s="5"/>
      <c r="BS569" s="5"/>
      <c r="BT569" s="5"/>
      <c r="BU569" s="5"/>
      <c r="BV569" s="5"/>
      <c r="BW569" s="5"/>
      <c r="BX569" s="5"/>
      <c r="BY569" s="5"/>
      <c r="BZ569" s="5"/>
      <c r="CA569" s="5"/>
      <c r="CB569" s="5"/>
      <c r="CC569" s="5"/>
      <c r="CD569" s="5"/>
      <c r="CE569" s="5"/>
      <c r="CF569" s="5"/>
      <c r="CG569" s="5"/>
      <c r="CH569" s="5"/>
      <c r="CI569" s="5"/>
      <c r="CJ569" s="5"/>
      <c r="CK569" s="5"/>
      <c r="CL569" s="5"/>
      <c r="CM569" s="5"/>
      <c r="CN569" s="5"/>
      <c r="CO569" s="5"/>
      <c r="CP569" s="5"/>
      <c r="CQ569" s="5"/>
      <c r="CR569" s="5"/>
      <c r="CS569" s="5"/>
      <c r="CT569" s="5"/>
      <c r="CU569" s="5"/>
      <c r="CV569" s="5"/>
      <c r="CW569" s="5"/>
      <c r="CX569" s="5"/>
      <c r="CY569" s="5"/>
      <c r="CZ569" s="5"/>
      <c r="DA569" s="5"/>
      <c r="DB569" s="5"/>
      <c r="DC569" s="5"/>
      <c r="DD569" s="5"/>
      <c r="DE569" s="5"/>
      <c r="DF569" s="5"/>
      <c r="DG569" s="5"/>
      <c r="DH569" s="5"/>
      <c r="DI569" s="5"/>
      <c r="DJ569" s="5"/>
      <c r="DK569" s="5"/>
      <c r="DL569" s="5"/>
      <c r="DM569" s="5"/>
      <c r="DN569" s="5"/>
      <c r="DO569" s="5"/>
      <c r="DP569" s="5"/>
      <c r="DQ569" s="5"/>
      <c r="DR569" s="5"/>
      <c r="DS569" s="5"/>
      <c r="DT569" s="5"/>
      <c r="DU569" s="5"/>
      <c r="DV569" s="5"/>
      <c r="DW569" s="5"/>
      <c r="DX569" s="5"/>
      <c r="DY569" s="5"/>
      <c r="DZ569" s="5"/>
      <c r="EA569" s="5"/>
      <c r="EB569" s="5"/>
      <c r="EC569" s="5"/>
      <c r="ED569" s="5"/>
      <c r="EE569" s="5"/>
      <c r="EF569" s="5"/>
      <c r="EG569" s="5"/>
      <c r="EH569" s="5"/>
      <c r="EI569" s="5"/>
      <c r="EJ569" s="5"/>
      <c r="EK569" s="5"/>
      <c r="EL569" s="5"/>
      <c r="EM569" s="5"/>
      <c r="EN569" s="5"/>
      <c r="EO569" s="5"/>
      <c r="EP569" s="5"/>
      <c r="EQ569" s="5"/>
      <c r="ER569" s="5"/>
      <c r="ES569" s="5"/>
      <c r="ET569" s="5"/>
      <c r="EU569" s="5"/>
      <c r="EV569" s="5"/>
      <c r="EW569" s="5"/>
      <c r="EX569" s="5"/>
      <c r="EY569" s="5"/>
      <c r="EZ569" s="5"/>
      <c r="FA569" s="5"/>
      <c r="FB569" s="5"/>
      <c r="FC569" s="5"/>
      <c r="FD569" s="5"/>
      <c r="FE569" s="5"/>
      <c r="FF569" s="5"/>
      <c r="FG569" s="5"/>
      <c r="FH569" s="5"/>
      <c r="FI569" s="5"/>
      <c r="FJ569" s="5"/>
      <c r="FK569" s="5"/>
      <c r="FL569" s="5"/>
      <c r="FM569" s="5"/>
      <c r="FN569" s="5"/>
    </row>
    <row r="570" spans="21:170" x14ac:dyDescent="0.2">
      <c r="U570" s="5"/>
      <c r="V570" s="5"/>
      <c r="W570" s="5"/>
      <c r="AK570" s="5"/>
      <c r="AL570" s="5"/>
      <c r="AM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  <c r="BO570" s="5"/>
      <c r="BP570" s="5"/>
      <c r="BQ570" s="5"/>
      <c r="BR570" s="5"/>
      <c r="BS570" s="5"/>
      <c r="BT570" s="5"/>
      <c r="BU570" s="5"/>
      <c r="BV570" s="5"/>
      <c r="BW570" s="5"/>
      <c r="BX570" s="5"/>
      <c r="BY570" s="5"/>
      <c r="BZ570" s="5"/>
      <c r="CA570" s="5"/>
      <c r="CB570" s="5"/>
      <c r="CC570" s="5"/>
      <c r="CD570" s="5"/>
      <c r="CE570" s="5"/>
      <c r="CF570" s="5"/>
      <c r="CG570" s="5"/>
      <c r="CH570" s="5"/>
      <c r="CI570" s="5"/>
      <c r="CJ570" s="5"/>
      <c r="CK570" s="5"/>
      <c r="CL570" s="5"/>
      <c r="CM570" s="5"/>
      <c r="CN570" s="5"/>
      <c r="CO570" s="5"/>
      <c r="CP570" s="5"/>
      <c r="CQ570" s="5"/>
      <c r="CR570" s="5"/>
      <c r="CS570" s="5"/>
      <c r="CT570" s="5"/>
      <c r="CU570" s="5"/>
      <c r="CV570" s="5"/>
      <c r="CW570" s="5"/>
      <c r="CX570" s="5"/>
      <c r="CY570" s="5"/>
      <c r="CZ570" s="5"/>
      <c r="DA570" s="5"/>
      <c r="DB570" s="5"/>
      <c r="DC570" s="5"/>
      <c r="DD570" s="5"/>
      <c r="DE570" s="5"/>
      <c r="DF570" s="5"/>
      <c r="DG570" s="5"/>
      <c r="DH570" s="5"/>
      <c r="DI570" s="5"/>
      <c r="DJ570" s="5"/>
      <c r="DK570" s="5"/>
      <c r="DL570" s="5"/>
      <c r="DM570" s="5"/>
      <c r="DN570" s="5"/>
      <c r="DO570" s="5"/>
      <c r="DP570" s="5"/>
      <c r="DQ570" s="5"/>
      <c r="DR570" s="5"/>
      <c r="DS570" s="5"/>
      <c r="DT570" s="5"/>
      <c r="DU570" s="5"/>
      <c r="DV570" s="5"/>
      <c r="DW570" s="5"/>
      <c r="DX570" s="5"/>
      <c r="DY570" s="5"/>
      <c r="DZ570" s="5"/>
      <c r="EA570" s="5"/>
      <c r="EB570" s="5"/>
      <c r="EC570" s="5"/>
      <c r="ED570" s="5"/>
      <c r="EE570" s="5"/>
      <c r="EF570" s="5"/>
      <c r="EG570" s="5"/>
      <c r="EH570" s="5"/>
      <c r="EI570" s="5"/>
      <c r="EJ570" s="5"/>
      <c r="EK570" s="5"/>
      <c r="EL570" s="5"/>
      <c r="EM570" s="5"/>
      <c r="EN570" s="5"/>
      <c r="EO570" s="5"/>
      <c r="EP570" s="5"/>
      <c r="EQ570" s="5"/>
      <c r="ER570" s="5"/>
      <c r="ES570" s="5"/>
      <c r="ET570" s="5"/>
      <c r="EU570" s="5"/>
      <c r="EV570" s="5"/>
      <c r="EW570" s="5"/>
      <c r="EX570" s="5"/>
      <c r="EY570" s="5"/>
      <c r="EZ570" s="5"/>
      <c r="FA570" s="5"/>
      <c r="FB570" s="5"/>
      <c r="FC570" s="5"/>
      <c r="FD570" s="5"/>
      <c r="FE570" s="5"/>
      <c r="FF570" s="5"/>
      <c r="FG570" s="5"/>
      <c r="FH570" s="5"/>
      <c r="FI570" s="5"/>
      <c r="FJ570" s="5"/>
      <c r="FK570" s="5"/>
      <c r="FL570" s="5"/>
      <c r="FM570" s="5"/>
      <c r="FN570" s="5"/>
    </row>
    <row r="571" spans="21:170" x14ac:dyDescent="0.2">
      <c r="U571" s="5"/>
      <c r="V571" s="5"/>
      <c r="W571" s="5"/>
      <c r="AK571" s="5"/>
      <c r="AL571" s="5"/>
      <c r="AM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  <c r="BO571" s="5"/>
      <c r="BP571" s="5"/>
      <c r="BQ571" s="5"/>
      <c r="BR571" s="5"/>
      <c r="BS571" s="5"/>
      <c r="BT571" s="5"/>
      <c r="BU571" s="5"/>
      <c r="BV571" s="5"/>
      <c r="BW571" s="5"/>
      <c r="BX571" s="5"/>
      <c r="BY571" s="5"/>
      <c r="BZ571" s="5"/>
      <c r="CA571" s="5"/>
      <c r="CB571" s="5"/>
      <c r="CC571" s="5"/>
      <c r="CD571" s="5"/>
      <c r="CE571" s="5"/>
      <c r="CF571" s="5"/>
      <c r="CG571" s="5"/>
      <c r="CH571" s="5"/>
      <c r="CI571" s="5"/>
      <c r="CJ571" s="5"/>
      <c r="CK571" s="5"/>
      <c r="CL571" s="5"/>
      <c r="CM571" s="5"/>
      <c r="CN571" s="5"/>
      <c r="CO571" s="5"/>
      <c r="CP571" s="5"/>
      <c r="CQ571" s="5"/>
      <c r="CR571" s="5"/>
      <c r="CS571" s="5"/>
      <c r="CT571" s="5"/>
      <c r="CU571" s="5"/>
      <c r="CV571" s="5"/>
      <c r="CW571" s="5"/>
      <c r="CX571" s="5"/>
      <c r="CY571" s="5"/>
      <c r="CZ571" s="5"/>
      <c r="DA571" s="5"/>
      <c r="DB571" s="5"/>
      <c r="DC571" s="5"/>
      <c r="DD571" s="5"/>
      <c r="DE571" s="5"/>
      <c r="DF571" s="5"/>
      <c r="DG571" s="5"/>
      <c r="DH571" s="5"/>
      <c r="DI571" s="5"/>
      <c r="DJ571" s="5"/>
      <c r="DK571" s="5"/>
      <c r="DL571" s="5"/>
      <c r="DM571" s="5"/>
      <c r="DN571" s="5"/>
      <c r="DO571" s="5"/>
      <c r="DP571" s="5"/>
      <c r="DQ571" s="5"/>
      <c r="DR571" s="5"/>
      <c r="DS571" s="5"/>
      <c r="DT571" s="5"/>
      <c r="DU571" s="5"/>
      <c r="DV571" s="5"/>
      <c r="DW571" s="5"/>
      <c r="DX571" s="5"/>
      <c r="DY571" s="5"/>
      <c r="DZ571" s="5"/>
      <c r="EA571" s="5"/>
      <c r="EB571" s="5"/>
      <c r="EC571" s="5"/>
      <c r="ED571" s="5"/>
      <c r="EE571" s="5"/>
      <c r="EF571" s="5"/>
      <c r="EG571" s="5"/>
      <c r="EH571" s="5"/>
      <c r="EI571" s="5"/>
      <c r="EJ571" s="5"/>
      <c r="EK571" s="5"/>
      <c r="EL571" s="5"/>
      <c r="EM571" s="5"/>
      <c r="EN571" s="5"/>
      <c r="EO571" s="5"/>
      <c r="EP571" s="5"/>
      <c r="EQ571" s="5"/>
      <c r="ER571" s="5"/>
      <c r="ES571" s="5"/>
      <c r="ET571" s="5"/>
      <c r="EU571" s="5"/>
      <c r="EV571" s="5"/>
      <c r="EW571" s="5"/>
      <c r="EX571" s="5"/>
      <c r="EY571" s="5"/>
      <c r="EZ571" s="5"/>
      <c r="FA571" s="5"/>
      <c r="FB571" s="5"/>
      <c r="FC571" s="5"/>
      <c r="FD571" s="5"/>
      <c r="FE571" s="5"/>
      <c r="FF571" s="5"/>
      <c r="FG571" s="5"/>
      <c r="FH571" s="5"/>
      <c r="FI571" s="5"/>
      <c r="FJ571" s="5"/>
      <c r="FK571" s="5"/>
      <c r="FL571" s="5"/>
      <c r="FM571" s="5"/>
      <c r="FN571" s="5"/>
    </row>
    <row r="572" spans="21:170" x14ac:dyDescent="0.2">
      <c r="U572" s="5"/>
      <c r="V572" s="5"/>
      <c r="W572" s="5"/>
      <c r="AK572" s="5"/>
      <c r="AL572" s="5"/>
      <c r="AM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  <c r="BO572" s="5"/>
      <c r="BP572" s="5"/>
      <c r="BQ572" s="5"/>
      <c r="BR572" s="5"/>
      <c r="BS572" s="5"/>
      <c r="BT572" s="5"/>
      <c r="BU572" s="5"/>
      <c r="BV572" s="5"/>
      <c r="BW572" s="5"/>
      <c r="BX572" s="5"/>
      <c r="BY572" s="5"/>
      <c r="BZ572" s="5"/>
      <c r="CA572" s="5"/>
      <c r="CB572" s="5"/>
      <c r="CC572" s="5"/>
      <c r="CD572" s="5"/>
      <c r="CE572" s="5"/>
      <c r="CF572" s="5"/>
      <c r="CG572" s="5"/>
      <c r="CH572" s="5"/>
      <c r="CI572" s="5"/>
      <c r="CJ572" s="5"/>
      <c r="CK572" s="5"/>
      <c r="CL572" s="5"/>
      <c r="CM572" s="5"/>
      <c r="CN572" s="5"/>
      <c r="CO572" s="5"/>
      <c r="CP572" s="5"/>
      <c r="CQ572" s="5"/>
      <c r="CR572" s="5"/>
      <c r="CS572" s="5"/>
      <c r="CT572" s="5"/>
      <c r="CU572" s="5"/>
      <c r="CV572" s="5"/>
      <c r="CW572" s="5"/>
      <c r="CX572" s="5"/>
      <c r="CY572" s="5"/>
      <c r="CZ572" s="5"/>
      <c r="DA572" s="5"/>
      <c r="DB572" s="5"/>
      <c r="DC572" s="5"/>
      <c r="DD572" s="5"/>
      <c r="DE572" s="5"/>
      <c r="DF572" s="5"/>
      <c r="DG572" s="5"/>
      <c r="DH572" s="5"/>
      <c r="DI572" s="5"/>
      <c r="DJ572" s="5"/>
      <c r="DK572" s="5"/>
      <c r="DL572" s="5"/>
      <c r="DM572" s="5"/>
      <c r="DN572" s="5"/>
      <c r="DO572" s="5"/>
      <c r="DP572" s="5"/>
      <c r="DQ572" s="5"/>
      <c r="DR572" s="5"/>
      <c r="DS572" s="5"/>
      <c r="DT572" s="5"/>
      <c r="DU572" s="5"/>
      <c r="DV572" s="5"/>
      <c r="DW572" s="5"/>
      <c r="DX572" s="5"/>
      <c r="DY572" s="5"/>
      <c r="DZ572" s="5"/>
      <c r="EA572" s="5"/>
      <c r="EB572" s="5"/>
      <c r="EC572" s="5"/>
      <c r="ED572" s="5"/>
      <c r="EE572" s="5"/>
      <c r="EF572" s="5"/>
      <c r="EG572" s="5"/>
      <c r="EH572" s="5"/>
      <c r="EI572" s="5"/>
      <c r="EJ572" s="5"/>
      <c r="EK572" s="5"/>
      <c r="EL572" s="5"/>
      <c r="EM572" s="5"/>
      <c r="EN572" s="5"/>
      <c r="EO572" s="5"/>
      <c r="EP572" s="5"/>
      <c r="EQ572" s="5"/>
      <c r="ER572" s="5"/>
      <c r="ES572" s="5"/>
      <c r="ET572" s="5"/>
      <c r="EU572" s="5"/>
      <c r="EV572" s="5"/>
      <c r="EW572" s="5"/>
      <c r="EX572" s="5"/>
      <c r="EY572" s="5"/>
      <c r="EZ572" s="5"/>
      <c r="FA572" s="5"/>
      <c r="FB572" s="5"/>
      <c r="FC572" s="5"/>
      <c r="FD572" s="5"/>
      <c r="FE572" s="5"/>
      <c r="FF572" s="5"/>
      <c r="FG572" s="5"/>
      <c r="FH572" s="5"/>
      <c r="FI572" s="5"/>
      <c r="FJ572" s="5"/>
      <c r="FK572" s="5"/>
      <c r="FL572" s="5"/>
      <c r="FM572" s="5"/>
      <c r="FN572" s="5"/>
    </row>
    <row r="573" spans="21:170" x14ac:dyDescent="0.2">
      <c r="U573" s="5"/>
      <c r="V573" s="5"/>
      <c r="W573" s="5"/>
      <c r="AK573" s="5"/>
      <c r="AL573" s="5"/>
      <c r="AM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  <c r="BO573" s="5"/>
      <c r="BP573" s="5"/>
      <c r="BQ573" s="5"/>
      <c r="BR573" s="5"/>
      <c r="BS573" s="5"/>
      <c r="BT573" s="5"/>
      <c r="BU573" s="5"/>
      <c r="BV573" s="5"/>
      <c r="BW573" s="5"/>
      <c r="BX573" s="5"/>
      <c r="BY573" s="5"/>
      <c r="BZ573" s="5"/>
      <c r="CA573" s="5"/>
      <c r="CB573" s="5"/>
      <c r="CC573" s="5"/>
      <c r="CD573" s="5"/>
      <c r="CE573" s="5"/>
      <c r="CF573" s="5"/>
      <c r="CG573" s="5"/>
      <c r="CH573" s="5"/>
      <c r="CI573" s="5"/>
      <c r="CJ573" s="5"/>
      <c r="CK573" s="5"/>
      <c r="CL573" s="5"/>
      <c r="CM573" s="5"/>
      <c r="CN573" s="5"/>
      <c r="CO573" s="5"/>
      <c r="CP573" s="5"/>
      <c r="CQ573" s="5"/>
      <c r="CR573" s="5"/>
      <c r="CS573" s="5"/>
      <c r="CT573" s="5"/>
      <c r="CU573" s="5"/>
      <c r="CV573" s="5"/>
      <c r="CW573" s="5"/>
      <c r="CX573" s="5"/>
      <c r="CY573" s="5"/>
      <c r="CZ573" s="5"/>
      <c r="DA573" s="5"/>
      <c r="DB573" s="5"/>
      <c r="DC573" s="5"/>
      <c r="DD573" s="5"/>
      <c r="DE573" s="5"/>
      <c r="DF573" s="5"/>
      <c r="DG573" s="5"/>
      <c r="DH573" s="5"/>
      <c r="DI573" s="5"/>
      <c r="DJ573" s="5"/>
      <c r="DK573" s="5"/>
      <c r="DL573" s="5"/>
      <c r="DM573" s="5"/>
      <c r="DN573" s="5"/>
      <c r="DO573" s="5"/>
      <c r="DP573" s="5"/>
      <c r="DQ573" s="5"/>
      <c r="DR573" s="5"/>
      <c r="DS573" s="5"/>
      <c r="DT573" s="5"/>
      <c r="DU573" s="5"/>
      <c r="DV573" s="5"/>
      <c r="DW573" s="5"/>
      <c r="DX573" s="5"/>
      <c r="DY573" s="5"/>
      <c r="DZ573" s="5"/>
      <c r="EA573" s="5"/>
      <c r="EB573" s="5"/>
      <c r="EC573" s="5"/>
      <c r="ED573" s="5"/>
      <c r="EE573" s="5"/>
      <c r="EF573" s="5"/>
      <c r="EG573" s="5"/>
      <c r="EH573" s="5"/>
      <c r="EI573" s="5"/>
      <c r="EJ573" s="5"/>
      <c r="EK573" s="5"/>
      <c r="EL573" s="5"/>
      <c r="EM573" s="5"/>
      <c r="EN573" s="5"/>
      <c r="EO573" s="5"/>
      <c r="EP573" s="5"/>
      <c r="EQ573" s="5"/>
      <c r="ER573" s="5"/>
      <c r="ES573" s="5"/>
      <c r="ET573" s="5"/>
      <c r="EU573" s="5"/>
      <c r="EV573" s="5"/>
      <c r="EW573" s="5"/>
      <c r="EX573" s="5"/>
      <c r="EY573" s="5"/>
      <c r="EZ573" s="5"/>
      <c r="FA573" s="5"/>
      <c r="FB573" s="5"/>
      <c r="FC573" s="5"/>
      <c r="FD573" s="5"/>
      <c r="FE573" s="5"/>
      <c r="FF573" s="5"/>
      <c r="FG573" s="5"/>
      <c r="FH573" s="5"/>
      <c r="FI573" s="5"/>
      <c r="FJ573" s="5"/>
      <c r="FK573" s="5"/>
      <c r="FL573" s="5"/>
      <c r="FM573" s="5"/>
      <c r="FN573" s="5"/>
    </row>
    <row r="574" spans="21:170" x14ac:dyDescent="0.2">
      <c r="U574" s="5"/>
      <c r="V574" s="5"/>
      <c r="W574" s="5"/>
      <c r="AK574" s="5"/>
      <c r="AL574" s="5"/>
      <c r="AM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  <c r="BO574" s="5"/>
      <c r="BP574" s="5"/>
      <c r="BQ574" s="5"/>
      <c r="BR574" s="5"/>
      <c r="BS574" s="5"/>
      <c r="BT574" s="5"/>
      <c r="BU574" s="5"/>
      <c r="BV574" s="5"/>
      <c r="BW574" s="5"/>
      <c r="BX574" s="5"/>
      <c r="BY574" s="5"/>
      <c r="BZ574" s="5"/>
      <c r="CA574" s="5"/>
      <c r="CB574" s="5"/>
      <c r="CC574" s="5"/>
      <c r="CD574" s="5"/>
      <c r="CE574" s="5"/>
      <c r="CF574" s="5"/>
      <c r="CG574" s="5"/>
      <c r="CH574" s="5"/>
      <c r="CI574" s="5"/>
      <c r="CJ574" s="5"/>
      <c r="CK574" s="5"/>
      <c r="CL574" s="5"/>
      <c r="CM574" s="5"/>
      <c r="CN574" s="5"/>
      <c r="CO574" s="5"/>
      <c r="CP574" s="5"/>
      <c r="CQ574" s="5"/>
      <c r="CR574" s="5"/>
      <c r="CS574" s="5"/>
      <c r="CT574" s="5"/>
      <c r="CU574" s="5"/>
      <c r="CV574" s="5"/>
      <c r="CW574" s="5"/>
      <c r="CX574" s="5"/>
      <c r="CY574" s="5"/>
      <c r="CZ574" s="5"/>
      <c r="DA574" s="5"/>
      <c r="DB574" s="5"/>
      <c r="DC574" s="5"/>
      <c r="DD574" s="5"/>
      <c r="DE574" s="5"/>
      <c r="DF574" s="5"/>
      <c r="DG574" s="5"/>
      <c r="DH574" s="5"/>
      <c r="DI574" s="5"/>
      <c r="DJ574" s="5"/>
      <c r="DK574" s="5"/>
      <c r="DL574" s="5"/>
      <c r="DM574" s="5"/>
      <c r="DN574" s="5"/>
      <c r="DO574" s="5"/>
      <c r="DP574" s="5"/>
      <c r="DQ574" s="5"/>
      <c r="DR574" s="5"/>
      <c r="DS574" s="5"/>
      <c r="DT574" s="5"/>
      <c r="DU574" s="5"/>
      <c r="DV574" s="5"/>
      <c r="DW574" s="5"/>
      <c r="DX574" s="5"/>
      <c r="DY574" s="5"/>
      <c r="DZ574" s="5"/>
      <c r="EA574" s="5"/>
      <c r="EB574" s="5"/>
      <c r="EC574" s="5"/>
      <c r="ED574" s="5"/>
      <c r="EE574" s="5"/>
      <c r="EF574" s="5"/>
      <c r="EG574" s="5"/>
      <c r="EH574" s="5"/>
      <c r="EI574" s="5"/>
      <c r="EJ574" s="5"/>
      <c r="EK574" s="5"/>
      <c r="EL574" s="5"/>
      <c r="EM574" s="5"/>
      <c r="EN574" s="5"/>
      <c r="EO574" s="5"/>
      <c r="EP574" s="5"/>
      <c r="EQ574" s="5"/>
      <c r="ER574" s="5"/>
      <c r="ES574" s="5"/>
      <c r="ET574" s="5"/>
      <c r="EU574" s="5"/>
      <c r="EV574" s="5"/>
      <c r="EW574" s="5"/>
      <c r="EX574" s="5"/>
      <c r="EY574" s="5"/>
      <c r="EZ574" s="5"/>
      <c r="FA574" s="5"/>
      <c r="FB574" s="5"/>
      <c r="FC574" s="5"/>
      <c r="FD574" s="5"/>
      <c r="FE574" s="5"/>
      <c r="FF574" s="5"/>
      <c r="FG574" s="5"/>
      <c r="FH574" s="5"/>
      <c r="FI574" s="5"/>
      <c r="FJ574" s="5"/>
      <c r="FK574" s="5"/>
      <c r="FL574" s="5"/>
      <c r="FM574" s="5"/>
      <c r="FN574" s="5"/>
    </row>
    <row r="575" spans="21:170" x14ac:dyDescent="0.2">
      <c r="U575" s="5"/>
      <c r="V575" s="5"/>
      <c r="W575" s="5"/>
      <c r="AK575" s="5"/>
      <c r="AL575" s="5"/>
      <c r="AM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  <c r="BO575" s="5"/>
      <c r="BP575" s="5"/>
      <c r="BQ575" s="5"/>
      <c r="BR575" s="5"/>
      <c r="BS575" s="5"/>
      <c r="BT575" s="5"/>
      <c r="BU575" s="5"/>
      <c r="BV575" s="5"/>
      <c r="BW575" s="5"/>
      <c r="BX575" s="5"/>
      <c r="BY575" s="5"/>
      <c r="BZ575" s="5"/>
      <c r="CA575" s="5"/>
      <c r="CB575" s="5"/>
      <c r="CC575" s="5"/>
      <c r="CD575" s="5"/>
      <c r="CE575" s="5"/>
      <c r="CF575" s="5"/>
      <c r="CG575" s="5"/>
      <c r="CH575" s="5"/>
      <c r="CI575" s="5"/>
      <c r="CJ575" s="5"/>
      <c r="CK575" s="5"/>
      <c r="CL575" s="5"/>
      <c r="CM575" s="5"/>
      <c r="CN575" s="5"/>
      <c r="CO575" s="5"/>
      <c r="CP575" s="5"/>
      <c r="CQ575" s="5"/>
      <c r="CR575" s="5"/>
      <c r="CS575" s="5"/>
      <c r="CT575" s="5"/>
      <c r="CU575" s="5"/>
      <c r="CV575" s="5"/>
      <c r="CW575" s="5"/>
      <c r="CX575" s="5"/>
      <c r="CY575" s="5"/>
      <c r="CZ575" s="5"/>
      <c r="DA575" s="5"/>
      <c r="DB575" s="5"/>
      <c r="DC575" s="5"/>
      <c r="DD575" s="5"/>
      <c r="DE575" s="5"/>
      <c r="DF575" s="5"/>
      <c r="DG575" s="5"/>
      <c r="DH575" s="5"/>
      <c r="DI575" s="5"/>
      <c r="DJ575" s="5"/>
      <c r="DK575" s="5"/>
      <c r="DL575" s="5"/>
      <c r="DM575" s="5"/>
      <c r="DN575" s="5"/>
      <c r="DO575" s="5"/>
      <c r="DP575" s="5"/>
      <c r="DQ575" s="5"/>
      <c r="DR575" s="5"/>
      <c r="DS575" s="5"/>
      <c r="DT575" s="5"/>
      <c r="DU575" s="5"/>
      <c r="DV575" s="5"/>
      <c r="DW575" s="5"/>
      <c r="DX575" s="5"/>
      <c r="DY575" s="5"/>
      <c r="DZ575" s="5"/>
      <c r="EA575" s="5"/>
      <c r="EB575" s="5"/>
      <c r="EC575" s="5"/>
      <c r="ED575" s="5"/>
      <c r="EE575" s="5"/>
      <c r="EF575" s="5"/>
      <c r="EG575" s="5"/>
      <c r="EH575" s="5"/>
      <c r="EI575" s="5"/>
      <c r="EJ575" s="5"/>
      <c r="EK575" s="5"/>
      <c r="EL575" s="5"/>
      <c r="EM575" s="5"/>
      <c r="EN575" s="5"/>
      <c r="EO575" s="5"/>
      <c r="EP575" s="5"/>
      <c r="EQ575" s="5"/>
      <c r="ER575" s="5"/>
      <c r="ES575" s="5"/>
      <c r="ET575" s="5"/>
      <c r="EU575" s="5"/>
      <c r="EV575" s="5"/>
      <c r="EW575" s="5"/>
      <c r="EX575" s="5"/>
      <c r="EY575" s="5"/>
      <c r="EZ575" s="5"/>
      <c r="FA575" s="5"/>
      <c r="FB575" s="5"/>
      <c r="FC575" s="5"/>
      <c r="FD575" s="5"/>
      <c r="FE575" s="5"/>
      <c r="FF575" s="5"/>
      <c r="FG575" s="5"/>
      <c r="FH575" s="5"/>
      <c r="FI575" s="5"/>
      <c r="FJ575" s="5"/>
      <c r="FK575" s="5"/>
      <c r="FL575" s="5"/>
      <c r="FM575" s="5"/>
      <c r="FN575" s="5"/>
    </row>
  </sheetData>
  <pageMargins left="0.45" right="0" top="0" bottom="0.25" header="0.3" footer="0"/>
  <pageSetup scale="90" orientation="landscape" r:id="rId1"/>
  <headerFooter>
    <oddFooter>&amp;CPage &amp;P of &amp;N&amp;R&amp;D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ab5a46-2bc3-4c92-a271-448cca1da9dc">
      <Terms xmlns="http://schemas.microsoft.com/office/infopath/2007/PartnerControls"/>
    </lcf76f155ced4ddcb4097134ff3c332f>
    <TaxCatchAll xmlns="176cbe70-41d0-4d0d-93d7-b7bb590be22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D2513532D204BBD7C710C64FBE324" ma:contentTypeVersion="18" ma:contentTypeDescription="Create a new document." ma:contentTypeScope="" ma:versionID="2d85b38a99a10e11226745378b9c71b2">
  <xsd:schema xmlns:xsd="http://www.w3.org/2001/XMLSchema" xmlns:xs="http://www.w3.org/2001/XMLSchema" xmlns:p="http://schemas.microsoft.com/office/2006/metadata/properties" xmlns:ns2="176cbe70-41d0-4d0d-93d7-b7bb590be226" xmlns:ns3="1aab5a46-2bc3-4c92-a271-448cca1da9dc" targetNamespace="http://schemas.microsoft.com/office/2006/metadata/properties" ma:root="true" ma:fieldsID="810463d24ea8c039e23e6c8f38e32527" ns2:_="" ns3:_="">
    <xsd:import namespace="176cbe70-41d0-4d0d-93d7-b7bb590be226"/>
    <xsd:import namespace="1aab5a46-2bc3-4c92-a271-448cca1da9d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cbe70-41d0-4d0d-93d7-b7bb590be22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c798f33-3d80-4f62-8d00-3bced575e494}" ma:internalName="TaxCatchAll" ma:showField="CatchAllData" ma:web="176cbe70-41d0-4d0d-93d7-b7bb590be2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ab5a46-2bc3-4c92-a271-448cca1da9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68de63f-17c9-4549-bd0e-40c937605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DB8D56-148F-4CBE-A3D2-471FC012C8F2}">
  <ds:schemaRefs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fb01b7f1-02f8-40dd-82e7-c2f3d510b46c"/>
    <ds:schemaRef ds:uri="0c8ef2fa-e185-4145-9060-da5e913317f5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CA696E2-BDED-4E3A-9795-4661D076CD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2034D5-94FE-41B6-84BF-51F44E0E17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 Ref 2019C</vt:lpstr>
      <vt:lpstr>'Final Ref 2019C'!Print_Titles</vt:lpstr>
    </vt:vector>
  </TitlesOfParts>
  <Company>University System of Maryland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2010(A&amp;B) DS Final</dc:title>
  <dc:creator>Mei-Chin Yang</dc:creator>
  <cp:lastModifiedBy>Cindy Lui</cp:lastModifiedBy>
  <cp:lastPrinted>2023-04-13T14:37:43Z</cp:lastPrinted>
  <dcterms:created xsi:type="dcterms:W3CDTF">2011-02-21T16:49:07Z</dcterms:created>
  <dcterms:modified xsi:type="dcterms:W3CDTF">2026-04-20T20:53:11Z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0x0101001C7D2513532D204BBD7C710C64FBE324</vt:lpwstr>
  </property>
</Properties>
</file>