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md.sharepoint.com/sites/usmo-finrep-FinAff/Shared Documents/FinAff/Debt_ Digital Accessibility Reports/Debt Management/Revenue Bonds/EXCEL/"/>
    </mc:Choice>
  </mc:AlternateContent>
  <xr:revisionPtr revIDLastSave="0" documentId="8_{5C625856-32B8-4165-8E17-C4D464891FFF}" xr6:coauthVersionLast="47" xr6:coauthVersionMax="47" xr10:uidLastSave="{00000000-0000-0000-0000-000000000000}"/>
  <bookViews>
    <workbookView xWindow="29865" yWindow="480" windowWidth="28245" windowHeight="14415" tabRatio="926" xr2:uid="{76BBBE75-8ABD-443F-ABA5-6B9BBF3EC8E3}"/>
  </bookViews>
  <sheets>
    <sheet name="2012C Ref on 2022B - Final" sheetId="9" r:id="rId1"/>
  </sheets>
  <definedNames>
    <definedName name="_xlnm.Print_Area" localSheetId="0">'2012C Ref on 2022B - Final'!$A$1:$DM$49</definedName>
    <definedName name="_xlnm.Print_Titles" localSheetId="0">'2012C Ref on 2022B - Final'!$A:$A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F28" i="9" l="1"/>
  <c r="DG28" i="9" s="1"/>
  <c r="DF27" i="9"/>
  <c r="DG27" i="9" s="1"/>
  <c r="DG25" i="9"/>
  <c r="DF26" i="9"/>
  <c r="DF25" i="9"/>
  <c r="DF24" i="9"/>
  <c r="DE28" i="9"/>
  <c r="DE26" i="9"/>
  <c r="DG26" i="9" s="1"/>
  <c r="DE24" i="9"/>
  <c r="DG24" i="9" s="1"/>
  <c r="DJ28" i="9"/>
  <c r="DI28" i="9"/>
  <c r="DK28" i="9" s="1"/>
  <c r="DJ27" i="9"/>
  <c r="DK27" i="9" s="1"/>
  <c r="DK26" i="9"/>
  <c r="DJ26" i="9"/>
  <c r="DI26" i="9"/>
  <c r="DJ25" i="9"/>
  <c r="DJ48" i="9" s="1"/>
  <c r="DJ24" i="9"/>
  <c r="DI24" i="9"/>
  <c r="DK24" i="9" s="1"/>
  <c r="DK9" i="9"/>
  <c r="DK8" i="9"/>
  <c r="H48" i="9"/>
  <c r="G48" i="9"/>
  <c r="F48" i="9"/>
  <c r="E48" i="9"/>
  <c r="D48" i="9"/>
  <c r="C48" i="9"/>
  <c r="J46" i="9"/>
  <c r="I46" i="9"/>
  <c r="K46" i="9" s="1"/>
  <c r="J45" i="9"/>
  <c r="K45" i="9" s="1"/>
  <c r="J44" i="9"/>
  <c r="I44" i="9"/>
  <c r="K44" i="9" s="1"/>
  <c r="J43" i="9"/>
  <c r="K43" i="9" s="1"/>
  <c r="J42" i="9"/>
  <c r="I42" i="9"/>
  <c r="K42" i="9" s="1"/>
  <c r="J41" i="9"/>
  <c r="K41" i="9" s="1"/>
  <c r="J40" i="9"/>
  <c r="I40" i="9"/>
  <c r="K40" i="9" s="1"/>
  <c r="K39" i="9"/>
  <c r="J39" i="9"/>
  <c r="J38" i="9"/>
  <c r="K38" i="9" s="1"/>
  <c r="I38" i="9"/>
  <c r="J37" i="9"/>
  <c r="K37" i="9" s="1"/>
  <c r="J36" i="9"/>
  <c r="I36" i="9"/>
  <c r="K36" i="9" s="1"/>
  <c r="J35" i="9"/>
  <c r="K35" i="9"/>
  <c r="J34" i="9"/>
  <c r="I34" i="9"/>
  <c r="K34" i="9" s="1"/>
  <c r="J33" i="9"/>
  <c r="K33" i="9"/>
  <c r="J32" i="9"/>
  <c r="I32" i="9"/>
  <c r="K32" i="9" s="1"/>
  <c r="J31" i="9"/>
  <c r="K31" i="9" s="1"/>
  <c r="J30" i="9"/>
  <c r="I30" i="9"/>
  <c r="K30" i="9" s="1"/>
  <c r="J29" i="9"/>
  <c r="K29" i="9" s="1"/>
  <c r="J28" i="9"/>
  <c r="I28" i="9"/>
  <c r="K28" i="9" s="1"/>
  <c r="J27" i="9"/>
  <c r="K27" i="9" s="1"/>
  <c r="J26" i="9"/>
  <c r="I26" i="9"/>
  <c r="K26" i="9" s="1"/>
  <c r="J25" i="9"/>
  <c r="K25" i="9" s="1"/>
  <c r="J24" i="9"/>
  <c r="I24" i="9"/>
  <c r="K24" i="9" s="1"/>
  <c r="J23" i="9"/>
  <c r="K23" i="9" s="1"/>
  <c r="J22" i="9"/>
  <c r="I22" i="9"/>
  <c r="K22" i="9" s="1"/>
  <c r="J21" i="9"/>
  <c r="K21" i="9" s="1"/>
  <c r="J20" i="9"/>
  <c r="I20" i="9"/>
  <c r="K20" i="9" s="1"/>
  <c r="J19" i="9"/>
  <c r="K19" i="9" s="1"/>
  <c r="J18" i="9"/>
  <c r="I18" i="9"/>
  <c r="K18" i="9" s="1"/>
  <c r="J17" i="9"/>
  <c r="K17" i="9" s="1"/>
  <c r="J16" i="9"/>
  <c r="I16" i="9"/>
  <c r="K16" i="9" s="1"/>
  <c r="J15" i="9"/>
  <c r="K15" i="9" s="1"/>
  <c r="J14" i="9"/>
  <c r="I14" i="9"/>
  <c r="K14" i="9" s="1"/>
  <c r="J13" i="9"/>
  <c r="K13" i="9" s="1"/>
  <c r="J12" i="9"/>
  <c r="I12" i="9"/>
  <c r="K12" i="9" s="1"/>
  <c r="J11" i="9"/>
  <c r="K11" i="9"/>
  <c r="J10" i="9"/>
  <c r="I10" i="9"/>
  <c r="K10" i="9" s="1"/>
  <c r="J9" i="9"/>
  <c r="K9" i="9" s="1"/>
  <c r="J8" i="9"/>
  <c r="J48" i="9" s="1"/>
  <c r="I8" i="9"/>
  <c r="I48" i="9" s="1"/>
  <c r="N48" i="9"/>
  <c r="M48" i="9"/>
  <c r="O46" i="9"/>
  <c r="CP46" i="9"/>
  <c r="O45" i="9"/>
  <c r="AT45" i="9"/>
  <c r="AU45" i="9" s="1"/>
  <c r="CK44" i="9"/>
  <c r="BU44" i="9"/>
  <c r="U44" i="9"/>
  <c r="O44" i="9"/>
  <c r="CD44" i="9"/>
  <c r="CS44" i="9"/>
  <c r="BV43" i="9"/>
  <c r="BW43" i="9"/>
  <c r="AH43" i="9"/>
  <c r="AI43" i="9" s="1"/>
  <c r="O43" i="9"/>
  <c r="AX43" i="9"/>
  <c r="AY43" i="9"/>
  <c r="CO42" i="9"/>
  <c r="BV42" i="9"/>
  <c r="BI42" i="9"/>
  <c r="AC42" i="9"/>
  <c r="O42" i="9"/>
  <c r="DB42" i="9"/>
  <c r="DA42" i="9"/>
  <c r="DC42" i="9" s="1"/>
  <c r="O41" i="9"/>
  <c r="Z41" i="9"/>
  <c r="AA41" i="9" s="1"/>
  <c r="O40" i="9"/>
  <c r="CD40" i="9"/>
  <c r="CC40" i="9"/>
  <c r="O39" i="9"/>
  <c r="CP39" i="9"/>
  <c r="CQ39" i="9"/>
  <c r="CO38" i="9"/>
  <c r="BU38" i="9"/>
  <c r="Y38" i="9"/>
  <c r="O38" i="9"/>
  <c r="CS38" i="9"/>
  <c r="CL37" i="9"/>
  <c r="CM37" i="9"/>
  <c r="AH37" i="9"/>
  <c r="AI37" i="9" s="1"/>
  <c r="O37" i="9"/>
  <c r="BV37" i="9"/>
  <c r="BW37" i="9"/>
  <c r="CS36" i="9"/>
  <c r="O36" i="9"/>
  <c r="CL36" i="9"/>
  <c r="AC36" i="9"/>
  <c r="O35" i="9"/>
  <c r="CP35" i="9"/>
  <c r="CQ35" i="9"/>
  <c r="DA34" i="9"/>
  <c r="BI34" i="9"/>
  <c r="AX34" i="9"/>
  <c r="O34" i="9"/>
  <c r="BF34" i="9"/>
  <c r="CS34" i="9"/>
  <c r="AP33" i="9"/>
  <c r="AQ33" i="9"/>
  <c r="O33" i="9"/>
  <c r="DB33" i="9"/>
  <c r="DC33" i="9"/>
  <c r="BJ32" i="9"/>
  <c r="AD32" i="9"/>
  <c r="O32" i="9"/>
  <c r="BV32" i="9"/>
  <c r="CO32" i="9"/>
  <c r="CT31" i="9"/>
  <c r="CU31" i="9"/>
  <c r="AD31" i="9"/>
  <c r="AE31" i="9"/>
  <c r="O31" i="9"/>
  <c r="DB31" i="9"/>
  <c r="DC31" i="9"/>
  <c r="CL30" i="9"/>
  <c r="BR30" i="9"/>
  <c r="V30" i="9"/>
  <c r="O30" i="9"/>
  <c r="CT30" i="9"/>
  <c r="CW30" i="9"/>
  <c r="O29" i="9"/>
  <c r="CL29" i="9"/>
  <c r="CM29" i="9"/>
  <c r="O28" i="9"/>
  <c r="DC27" i="9"/>
  <c r="AM27" i="9"/>
  <c r="AA27" i="9"/>
  <c r="O27" i="9"/>
  <c r="CE27" i="9"/>
  <c r="O26" i="9"/>
  <c r="O25" i="9"/>
  <c r="CY25" i="9"/>
  <c r="O24" i="9"/>
  <c r="BM24" i="9"/>
  <c r="O23" i="9"/>
  <c r="DB23" i="9"/>
  <c r="DC23" i="9"/>
  <c r="BJ22" i="9"/>
  <c r="AD22" i="9"/>
  <c r="O22" i="9"/>
  <c r="CT22" i="9"/>
  <c r="CS22" i="9"/>
  <c r="O21" i="9"/>
  <c r="DB21" i="9"/>
  <c r="DC21" i="9"/>
  <c r="CL20" i="9"/>
  <c r="BB20" i="9"/>
  <c r="O20" i="9"/>
  <c r="CT20" i="9"/>
  <c r="CC20" i="9"/>
  <c r="O19" i="9"/>
  <c r="DB19" i="9"/>
  <c r="DC19" i="9"/>
  <c r="AD18" i="9"/>
  <c r="O18" i="9"/>
  <c r="CT18" i="9"/>
  <c r="CS18" i="9"/>
  <c r="CT17" i="9"/>
  <c r="CU17" i="9"/>
  <c r="AX17" i="9"/>
  <c r="AY17" i="9"/>
  <c r="AH17" i="9"/>
  <c r="AI17" i="9" s="1"/>
  <c r="O17" i="9"/>
  <c r="CX17" i="9"/>
  <c r="CY17" i="9"/>
  <c r="BM16" i="9"/>
  <c r="U16" i="9"/>
  <c r="O16" i="9"/>
  <c r="CX16" i="9"/>
  <c r="CC16" i="9"/>
  <c r="O15" i="9"/>
  <c r="CP15" i="9"/>
  <c r="CQ15" i="9"/>
  <c r="O14" i="9"/>
  <c r="BQ14" i="9"/>
  <c r="DB13" i="9"/>
  <c r="DC13" i="9"/>
  <c r="BR13" i="9"/>
  <c r="BS13" i="9"/>
  <c r="V13" i="9"/>
  <c r="O13" i="9"/>
  <c r="CX13" i="9"/>
  <c r="CY13" i="9"/>
  <c r="DB12" i="9"/>
  <c r="CK12" i="9"/>
  <c r="BI12" i="9"/>
  <c r="AO12" i="9"/>
  <c r="O12" i="9"/>
  <c r="CT12" i="9"/>
  <c r="CS12" i="9"/>
  <c r="O11" i="9"/>
  <c r="BB10" i="9"/>
  <c r="O10" i="9"/>
  <c r="CW10" i="9"/>
  <c r="DF9" i="9"/>
  <c r="DG9" i="9" s="1"/>
  <c r="CT9" i="9"/>
  <c r="CU9" i="9"/>
  <c r="BC9" i="9"/>
  <c r="BB9" i="9"/>
  <c r="AM9" i="9"/>
  <c r="V9" i="9"/>
  <c r="O9" i="9"/>
  <c r="CX9" i="9"/>
  <c r="CY9" i="9" s="1"/>
  <c r="DF8" i="9"/>
  <c r="DF48" i="9"/>
  <c r="DE8" i="9"/>
  <c r="DE48" i="9"/>
  <c r="CM8" i="9"/>
  <c r="CH8" i="9"/>
  <c r="BS8" i="9"/>
  <c r="BK8" i="9"/>
  <c r="BG8" i="9"/>
  <c r="BC8" i="9"/>
  <c r="AM8" i="9"/>
  <c r="AI8" i="9"/>
  <c r="O8" i="9"/>
  <c r="V8" i="9"/>
  <c r="S6" i="9"/>
  <c r="R6" i="9"/>
  <c r="Q6" i="9"/>
  <c r="CU18" i="9"/>
  <c r="CU22" i="9"/>
  <c r="BK25" i="9"/>
  <c r="CX29" i="9"/>
  <c r="CY29" i="9" s="1"/>
  <c r="AP40" i="9"/>
  <c r="CL46" i="9"/>
  <c r="Z9" i="9"/>
  <c r="AA9" i="9"/>
  <c r="AP9" i="9"/>
  <c r="AQ9" i="9"/>
  <c r="BN9" i="9"/>
  <c r="BO9" i="9" s="1"/>
  <c r="DB9" i="9"/>
  <c r="DC9" i="9"/>
  <c r="Y12" i="9"/>
  <c r="AP12" i="9"/>
  <c r="BQ12" i="9"/>
  <c r="CO12" i="9"/>
  <c r="CQ12" i="9" s="1"/>
  <c r="AL13" i="9"/>
  <c r="AM13" i="9"/>
  <c r="BZ13" i="9"/>
  <c r="CA13" i="9"/>
  <c r="CS16" i="9"/>
  <c r="BJ18" i="9"/>
  <c r="Z20" i="9"/>
  <c r="BJ20" i="9"/>
  <c r="CX20" i="9"/>
  <c r="BZ22" i="9"/>
  <c r="CE25" i="9"/>
  <c r="BK27" i="9"/>
  <c r="AL30" i="9"/>
  <c r="DA30" i="9"/>
  <c r="DC30" i="9" s="1"/>
  <c r="BB31" i="9"/>
  <c r="BC31" i="9"/>
  <c r="CT32" i="9"/>
  <c r="Z34" i="9"/>
  <c r="BY34" i="9"/>
  <c r="AK36" i="9"/>
  <c r="AK38" i="9"/>
  <c r="BR40" i="9"/>
  <c r="AT42" i="9"/>
  <c r="AO44" i="9"/>
  <c r="AQ44" i="9" s="1"/>
  <c r="CP8" i="9"/>
  <c r="AD9" i="9"/>
  <c r="AE9" i="9" s="1"/>
  <c r="AX9" i="9"/>
  <c r="AY9" i="9"/>
  <c r="BV9" i="9"/>
  <c r="BW9" i="9" s="1"/>
  <c r="AC12" i="9"/>
  <c r="BA12" i="9"/>
  <c r="BY12" i="9"/>
  <c r="CW12" i="9"/>
  <c r="AT13" i="9"/>
  <c r="AU13" i="9" s="1"/>
  <c r="CH13" i="9"/>
  <c r="CI13" i="9" s="1"/>
  <c r="AK16" i="9"/>
  <c r="BN17" i="9"/>
  <c r="BO17" i="9"/>
  <c r="BZ18" i="9"/>
  <c r="AL20" i="9"/>
  <c r="BR20" i="9"/>
  <c r="CP22" i="9"/>
  <c r="AE25" i="9"/>
  <c r="CQ25" i="9"/>
  <c r="AL29" i="9"/>
  <c r="AM29" i="9"/>
  <c r="BB30" i="9"/>
  <c r="BC30" i="9" s="1"/>
  <c r="BV31" i="9"/>
  <c r="BW31" i="9" s="1"/>
  <c r="AK34" i="9"/>
  <c r="CL34" i="9"/>
  <c r="BB36" i="9"/>
  <c r="AT39" i="9"/>
  <c r="AU39" i="9" s="1"/>
  <c r="Z40" i="9"/>
  <c r="CL40" i="9"/>
  <c r="Z46" i="9"/>
  <c r="CL9" i="9"/>
  <c r="CM9" i="9" s="1"/>
  <c r="AK12" i="9"/>
  <c r="BE12" i="9"/>
  <c r="BZ12" i="9"/>
  <c r="DA12" i="9"/>
  <c r="DC12" i="9" s="1"/>
  <c r="BB13" i="9"/>
  <c r="BC13" i="9" s="1"/>
  <c r="AW16" i="9"/>
  <c r="CD17" i="9"/>
  <c r="CE17" i="9" s="1"/>
  <c r="CP18" i="9"/>
  <c r="AT20" i="9"/>
  <c r="BZ20" i="9"/>
  <c r="AY25" i="9"/>
  <c r="BR29" i="9"/>
  <c r="BS29" i="9" s="1"/>
  <c r="BV36" i="9"/>
  <c r="AL40" i="9"/>
  <c r="AM40" i="9" s="1"/>
  <c r="BF46" i="9"/>
  <c r="BJ9" i="9"/>
  <c r="W9" i="9"/>
  <c r="AS14" i="9"/>
  <c r="DB10" i="9"/>
  <c r="CX10" i="9"/>
  <c r="CY10" i="9"/>
  <c r="AL10" i="9"/>
  <c r="CH10" i="9"/>
  <c r="V10" i="9"/>
  <c r="BR10" i="9"/>
  <c r="CX11" i="9"/>
  <c r="CT11" i="9"/>
  <c r="CU11" i="9"/>
  <c r="BN11" i="9"/>
  <c r="BO11" i="9" s="1"/>
  <c r="AH11" i="9"/>
  <c r="AI11" i="9" s="1"/>
  <c r="CL11" i="9"/>
  <c r="CM11" i="9"/>
  <c r="BF11" i="9"/>
  <c r="BG11" i="9"/>
  <c r="Z11" i="9"/>
  <c r="AA11" i="9" s="1"/>
  <c r="CD11" i="9"/>
  <c r="CE11" i="9"/>
  <c r="AX11" i="9"/>
  <c r="AY11" i="9"/>
  <c r="DB11" i="9"/>
  <c r="DC11" i="9" s="1"/>
  <c r="CS14" i="9"/>
  <c r="DA14" i="9"/>
  <c r="CG14" i="9"/>
  <c r="BI14" i="9"/>
  <c r="AO14" i="9"/>
  <c r="U14" i="9"/>
  <c r="CK14" i="9"/>
  <c r="CW14" i="9"/>
  <c r="BY14" i="9"/>
  <c r="BE14" i="9"/>
  <c r="AK14" i="9"/>
  <c r="CO14" i="9"/>
  <c r="BU14" i="9"/>
  <c r="BA14" i="9"/>
  <c r="AC14" i="9"/>
  <c r="AP11" i="9"/>
  <c r="AQ11" i="9" s="1"/>
  <c r="BV11" i="9"/>
  <c r="BW11" i="9"/>
  <c r="Y14" i="9"/>
  <c r="BR15" i="9"/>
  <c r="BS15" i="9"/>
  <c r="AS18" i="9"/>
  <c r="CK18" i="9"/>
  <c r="BJ19" i="9"/>
  <c r="BK19" i="9" s="1"/>
  <c r="AH21" i="9"/>
  <c r="AI21" i="9"/>
  <c r="BN21" i="9"/>
  <c r="BO21" i="9" s="1"/>
  <c r="BZ21" i="9"/>
  <c r="CA21" i="9" s="1"/>
  <c r="CT21" i="9"/>
  <c r="CU21" i="9" s="1"/>
  <c r="Y22" i="9"/>
  <c r="AS22" i="9"/>
  <c r="AU22" i="9" s="1"/>
  <c r="CK22" i="9"/>
  <c r="AD23" i="9"/>
  <c r="AE23" i="9"/>
  <c r="CP23" i="9"/>
  <c r="CQ23" i="9" s="1"/>
  <c r="BZ38" i="9"/>
  <c r="CA38" i="9" s="1"/>
  <c r="BN38" i="9"/>
  <c r="AP38" i="9"/>
  <c r="AQ38" i="9" s="1"/>
  <c r="AD38" i="9"/>
  <c r="CP38" i="9"/>
  <c r="CQ38" i="9"/>
  <c r="CD38" i="9"/>
  <c r="BV38" i="9"/>
  <c r="AX38" i="9"/>
  <c r="AH9" i="9"/>
  <c r="AI9" i="9" s="1"/>
  <c r="CD9" i="9"/>
  <c r="CE9" i="9"/>
  <c r="U12" i="9"/>
  <c r="W12" i="9" s="1"/>
  <c r="AD12" i="9"/>
  <c r="AE12" i="9" s="1"/>
  <c r="AS12" i="9"/>
  <c r="AU12" i="9" s="1"/>
  <c r="BF12" i="9"/>
  <c r="BU12" i="9"/>
  <c r="CG12" i="9"/>
  <c r="CP12" i="9"/>
  <c r="AD13" i="9"/>
  <c r="AE13" i="9" s="1"/>
  <c r="BJ13" i="9"/>
  <c r="BK13" i="9"/>
  <c r="CP13" i="9"/>
  <c r="CQ13" i="9"/>
  <c r="AT15" i="9"/>
  <c r="AU15" i="9"/>
  <c r="BZ15" i="9"/>
  <c r="CA15" i="9" s="1"/>
  <c r="AC16" i="9"/>
  <c r="BY16" i="9"/>
  <c r="Z17" i="9"/>
  <c r="AA17" i="9" s="1"/>
  <c r="BF17" i="9"/>
  <c r="BG17" i="9"/>
  <c r="CL17" i="9"/>
  <c r="CM17" i="9"/>
  <c r="AC18" i="9"/>
  <c r="AE18" i="9"/>
  <c r="AT18" i="9"/>
  <c r="AU18" i="9" s="1"/>
  <c r="BU18" i="9"/>
  <c r="BW18" i="9" s="1"/>
  <c r="CO18" i="9"/>
  <c r="CQ18" i="9"/>
  <c r="AL19" i="9"/>
  <c r="AM19" i="9" s="1"/>
  <c r="BR19" i="9"/>
  <c r="BS19" i="9"/>
  <c r="CX19" i="9"/>
  <c r="CY19" i="9"/>
  <c r="V20" i="9"/>
  <c r="AP20" i="9"/>
  <c r="AP48" i="9" s="1"/>
  <c r="BF20" i="9"/>
  <c r="BG20" i="9" s="1"/>
  <c r="BV20" i="9"/>
  <c r="BW20" i="9" s="1"/>
  <c r="CP20" i="9"/>
  <c r="Z21" i="9"/>
  <c r="AA21" i="9"/>
  <c r="AL21" i="9"/>
  <c r="AM21" i="9" s="1"/>
  <c r="BF21" i="9"/>
  <c r="BG21" i="9" s="1"/>
  <c r="BR21" i="9"/>
  <c r="BS21" i="9"/>
  <c r="CL21" i="9"/>
  <c r="CM21" i="9"/>
  <c r="CX21" i="9"/>
  <c r="CY21" i="9" s="1"/>
  <c r="AC22" i="9"/>
  <c r="Q22" i="9" s="1"/>
  <c r="AE22" i="9"/>
  <c r="AT22" i="9"/>
  <c r="BU22" i="9"/>
  <c r="CO22" i="9"/>
  <c r="CQ22" i="9" s="1"/>
  <c r="AL23" i="9"/>
  <c r="AM23" i="9" s="1"/>
  <c r="BR23" i="9"/>
  <c r="BS23" i="9"/>
  <c r="CX23" i="9"/>
  <c r="CY23" i="9" s="1"/>
  <c r="W25" i="9"/>
  <c r="AQ25" i="9"/>
  <c r="BC25" i="9"/>
  <c r="BW25" i="9"/>
  <c r="CI25" i="9"/>
  <c r="DC25" i="9"/>
  <c r="CQ27" i="9"/>
  <c r="BS27" i="9"/>
  <c r="BG27" i="9"/>
  <c r="AU27" i="9"/>
  <c r="AI27" i="9"/>
  <c r="W27" i="9"/>
  <c r="CY27" i="9"/>
  <c r="CM27" i="9"/>
  <c r="CA27" i="9"/>
  <c r="BO27" i="9"/>
  <c r="BC27" i="9"/>
  <c r="AQ27" i="9"/>
  <c r="CU27" i="9"/>
  <c r="CI27" i="9"/>
  <c r="BW27" i="9"/>
  <c r="AY27" i="9"/>
  <c r="AE27" i="9"/>
  <c r="Z29" i="9"/>
  <c r="AA29" i="9"/>
  <c r="BF38" i="9"/>
  <c r="DB38" i="9"/>
  <c r="AT12" i="9"/>
  <c r="BV12" i="9"/>
  <c r="BE18" i="9"/>
  <c r="BY18" i="9"/>
  <c r="AT19" i="9"/>
  <c r="AU19" i="9" s="1"/>
  <c r="BZ19" i="9"/>
  <c r="CA19" i="9"/>
  <c r="AD21" i="9"/>
  <c r="AE21" i="9"/>
  <c r="AX21" i="9"/>
  <c r="BJ21" i="9"/>
  <c r="BK21" i="9"/>
  <c r="CD21" i="9"/>
  <c r="CE21" i="9"/>
  <c r="CP21" i="9"/>
  <c r="CQ21" i="9" s="1"/>
  <c r="BE22" i="9"/>
  <c r="BY22" i="9"/>
  <c r="CA22" i="9" s="1"/>
  <c r="AT23" i="9"/>
  <c r="AU23" i="9"/>
  <c r="BZ23" i="9"/>
  <c r="CA23" i="9" s="1"/>
  <c r="AI25" i="9"/>
  <c r="AU25" i="9"/>
  <c r="BO25" i="9"/>
  <c r="CA25" i="9"/>
  <c r="CU25" i="9"/>
  <c r="CP45" i="9"/>
  <c r="CQ45" i="9" s="1"/>
  <c r="AD45" i="9"/>
  <c r="AE45" i="9"/>
  <c r="BZ45" i="9"/>
  <c r="CA45" i="9" s="1"/>
  <c r="BJ45" i="9"/>
  <c r="BK45" i="9"/>
  <c r="AL15" i="9"/>
  <c r="AM15" i="9" s="1"/>
  <c r="CX15" i="9"/>
  <c r="CY15" i="9"/>
  <c r="Y18" i="9"/>
  <c r="AD19" i="9"/>
  <c r="AE19" i="9" s="1"/>
  <c r="CP19" i="9"/>
  <c r="CQ19" i="9" s="1"/>
  <c r="AT21" i="9"/>
  <c r="AU21" i="9" s="1"/>
  <c r="BJ23" i="9"/>
  <c r="BK23" i="9"/>
  <c r="AT38" i="9"/>
  <c r="AU38" i="9" s="1"/>
  <c r="Z12" i="9"/>
  <c r="AQ12" i="9"/>
  <c r="BJ12" i="9"/>
  <c r="BK12" i="9"/>
  <c r="CL12" i="9"/>
  <c r="CM12" i="9"/>
  <c r="AD15" i="9"/>
  <c r="AE15" i="9" s="1"/>
  <c r="BJ15" i="9"/>
  <c r="BK15" i="9"/>
  <c r="AP17" i="9"/>
  <c r="AQ17" i="9"/>
  <c r="BV17" i="9"/>
  <c r="BW17" i="9"/>
  <c r="DB17" i="9"/>
  <c r="DC17" i="9" s="1"/>
  <c r="AO18" i="9"/>
  <c r="BI18" i="9"/>
  <c r="BK18" i="9" s="1"/>
  <c r="DA18" i="9"/>
  <c r="V19" i="9"/>
  <c r="BB19" i="9"/>
  <c r="BC19" i="9"/>
  <c r="CH19" i="9"/>
  <c r="CI19" i="9"/>
  <c r="AD20" i="9"/>
  <c r="AE20" i="9" s="1"/>
  <c r="AW20" i="9"/>
  <c r="BM20" i="9"/>
  <c r="CH20" i="9"/>
  <c r="DB20" i="9"/>
  <c r="V21" i="9"/>
  <c r="W21" i="9" s="1"/>
  <c r="AP21" i="9"/>
  <c r="AQ21" i="9" s="1"/>
  <c r="BB21" i="9"/>
  <c r="BC21" i="9"/>
  <c r="BV21" i="9"/>
  <c r="BW21" i="9"/>
  <c r="CH21" i="9"/>
  <c r="CI21" i="9"/>
  <c r="AO22" i="9"/>
  <c r="BI22" i="9"/>
  <c r="DA22" i="9"/>
  <c r="V23" i="9"/>
  <c r="BB23" i="9"/>
  <c r="BC23" i="9" s="1"/>
  <c r="CH23" i="9"/>
  <c r="CI23" i="9"/>
  <c r="AA25" i="9"/>
  <c r="AM25" i="9"/>
  <c r="BG25" i="9"/>
  <c r="BS25" i="9"/>
  <c r="CM25" i="9"/>
  <c r="AU26" i="9"/>
  <c r="DB29" i="9"/>
  <c r="DC29" i="9" s="1"/>
  <c r="CH29" i="9"/>
  <c r="CI29" i="9" s="1"/>
  <c r="BB29" i="9"/>
  <c r="BC29" i="9"/>
  <c r="V29" i="9"/>
  <c r="W29" i="9"/>
  <c r="CT29" i="9"/>
  <c r="CT48" i="9" s="1"/>
  <c r="CU29" i="9"/>
  <c r="CU48" i="9" s="1"/>
  <c r="CD29" i="9"/>
  <c r="CE29" i="9"/>
  <c r="BN29" i="9"/>
  <c r="BO29" i="9" s="1"/>
  <c r="AX29" i="9"/>
  <c r="AY29" i="9" s="1"/>
  <c r="AH29" i="9"/>
  <c r="AI29" i="9"/>
  <c r="BZ29" i="9"/>
  <c r="CA29" i="9" s="1"/>
  <c r="AT29" i="9"/>
  <c r="AU29" i="9"/>
  <c r="BF29" i="9"/>
  <c r="BG29" i="9"/>
  <c r="AI28" i="9"/>
  <c r="AY28" i="9"/>
  <c r="CY30" i="9"/>
  <c r="Z30" i="9"/>
  <c r="AO30" i="9"/>
  <c r="BF30" i="9"/>
  <c r="BV30" i="9"/>
  <c r="BW30" i="9" s="1"/>
  <c r="CP30" i="9"/>
  <c r="DB30" i="9"/>
  <c r="V31" i="9"/>
  <c r="W31" i="9" s="1"/>
  <c r="AP31" i="9"/>
  <c r="AQ31" i="9"/>
  <c r="BN31" i="9"/>
  <c r="BO31" i="9" s="1"/>
  <c r="BZ31" i="9"/>
  <c r="CA31" i="9"/>
  <c r="CL31" i="9"/>
  <c r="CM31" i="9"/>
  <c r="CX31" i="9"/>
  <c r="CY31" i="9" s="1"/>
  <c r="AH32" i="9"/>
  <c r="BN32" i="9"/>
  <c r="CX32" i="9"/>
  <c r="CT33" i="9"/>
  <c r="CU33" i="9" s="1"/>
  <c r="AC34" i="9"/>
  <c r="AE34" i="9" s="1"/>
  <c r="AO34" i="9"/>
  <c r="BA34" i="9"/>
  <c r="BN34" i="9"/>
  <c r="BZ34" i="9"/>
  <c r="CA34" i="9" s="1"/>
  <c r="CO34" i="9"/>
  <c r="CQ34" i="9" s="1"/>
  <c r="CH35" i="9"/>
  <c r="CI35" i="9" s="1"/>
  <c r="V36" i="9"/>
  <c r="AL36" i="9"/>
  <c r="AM36" i="9"/>
  <c r="BF36" i="9"/>
  <c r="CD36" i="9"/>
  <c r="CX36" i="9"/>
  <c r="BF37" i="9"/>
  <c r="BG37" i="9"/>
  <c r="DB37" i="9"/>
  <c r="DC37" i="9"/>
  <c r="AC38" i="9"/>
  <c r="AE38" i="9" s="1"/>
  <c r="AO38" i="9"/>
  <c r="BI38" i="9"/>
  <c r="AG40" i="9"/>
  <c r="AS40" i="9"/>
  <c r="BV40" i="9"/>
  <c r="CT40" i="9"/>
  <c r="U42" i="9"/>
  <c r="AK42" i="9"/>
  <c r="BJ42" i="9"/>
  <c r="BK42" i="9"/>
  <c r="BY42" i="9"/>
  <c r="CW42" i="9"/>
  <c r="CY42" i="9" s="1"/>
  <c r="AP43" i="9"/>
  <c r="AQ43" i="9"/>
  <c r="Y44" i="9"/>
  <c r="AS44" i="9"/>
  <c r="BY44" i="9"/>
  <c r="CO44" i="9"/>
  <c r="AL46" i="9"/>
  <c r="BR46" i="9"/>
  <c r="CX46" i="9"/>
  <c r="AD30" i="9"/>
  <c r="AP30" i="9"/>
  <c r="AQ30" i="9" s="1"/>
  <c r="BJ30" i="9"/>
  <c r="BZ30" i="9"/>
  <c r="CS30" i="9"/>
  <c r="AH31" i="9"/>
  <c r="AI31" i="9" s="1"/>
  <c r="AT31" i="9"/>
  <c r="AU31" i="9" s="1"/>
  <c r="BF31" i="9"/>
  <c r="BG31" i="9"/>
  <c r="BR31" i="9"/>
  <c r="BS31" i="9" s="1"/>
  <c r="CD31" i="9"/>
  <c r="CE31" i="9"/>
  <c r="CP31" i="9"/>
  <c r="CQ31" i="9"/>
  <c r="AL32" i="9"/>
  <c r="BR32" i="9"/>
  <c r="U34" i="9"/>
  <c r="AD34" i="9"/>
  <c r="AP34" i="9"/>
  <c r="BE34" i="9"/>
  <c r="BG34" i="9" s="1"/>
  <c r="BQ34" i="9"/>
  <c r="CG34" i="9"/>
  <c r="CI34" i="9" s="1"/>
  <c r="CP34" i="9"/>
  <c r="Z36" i="9"/>
  <c r="BM36" i="9"/>
  <c r="CH36" i="9"/>
  <c r="BN37" i="9"/>
  <c r="BO37" i="9" s="1"/>
  <c r="BA38" i="9"/>
  <c r="BY38" i="9"/>
  <c r="CG38" i="9"/>
  <c r="CI38" i="9" s="1"/>
  <c r="CW38" i="9"/>
  <c r="CY38" i="9" s="1"/>
  <c r="AH40" i="9"/>
  <c r="AI40" i="9" s="1"/>
  <c r="BB40" i="9"/>
  <c r="CX40" i="9"/>
  <c r="Y42" i="9"/>
  <c r="AO42" i="9"/>
  <c r="BA42" i="9"/>
  <c r="BQ42" i="9"/>
  <c r="CG42" i="9"/>
  <c r="AC44" i="9"/>
  <c r="BE44" i="9"/>
  <c r="BZ44" i="9"/>
  <c r="CA44" i="9" s="1"/>
  <c r="CP44" i="9"/>
  <c r="CQ44" i="9" s="1"/>
  <c r="AP46" i="9"/>
  <c r="AQ46" i="9" s="1"/>
  <c r="BV46" i="9"/>
  <c r="DB46" i="9"/>
  <c r="AG30" i="9"/>
  <c r="AT30" i="9"/>
  <c r="BQ30" i="9"/>
  <c r="BS30" i="9" s="1"/>
  <c r="CH30" i="9"/>
  <c r="CX30" i="9"/>
  <c r="Z31" i="9"/>
  <c r="AA31" i="9"/>
  <c r="AL31" i="9"/>
  <c r="AM31" i="9"/>
  <c r="AX31" i="9"/>
  <c r="AY31" i="9" s="1"/>
  <c r="BJ31" i="9"/>
  <c r="BK31" i="9"/>
  <c r="CH31" i="9"/>
  <c r="CI31" i="9" s="1"/>
  <c r="V32" i="9"/>
  <c r="AX32" i="9"/>
  <c r="Y34" i="9"/>
  <c r="AH34" i="9"/>
  <c r="AI34" i="9" s="1"/>
  <c r="AS34" i="9"/>
  <c r="AU34" i="9" s="1"/>
  <c r="BU34" i="9"/>
  <c r="BW34" i="9" s="1"/>
  <c r="CK34" i="9"/>
  <c r="CM34" i="9" s="1"/>
  <c r="CW34" i="9"/>
  <c r="AD35" i="9"/>
  <c r="AE35" i="9" s="1"/>
  <c r="AX36" i="9"/>
  <c r="BN36" i="9"/>
  <c r="U38" i="9"/>
  <c r="AS38" i="9"/>
  <c r="BE38" i="9"/>
  <c r="BG38" i="9" s="1"/>
  <c r="BQ38" i="9"/>
  <c r="BS38" i="9" s="1"/>
  <c r="CK38" i="9"/>
  <c r="CM38" i="9" s="1"/>
  <c r="DA38" i="9"/>
  <c r="BN40" i="9"/>
  <c r="Z42" i="9"/>
  <c r="AS42" i="9"/>
  <c r="AU42" i="9" s="1"/>
  <c r="BE42" i="9"/>
  <c r="BU42" i="9"/>
  <c r="CK42" i="9"/>
  <c r="AD44" i="9"/>
  <c r="AE44" i="9" s="1"/>
  <c r="BI44" i="9"/>
  <c r="DA44" i="9"/>
  <c r="V46" i="9"/>
  <c r="BB46" i="9"/>
  <c r="CH46" i="9"/>
  <c r="BK9" i="9"/>
  <c r="CU12" i="9"/>
  <c r="AW8" i="9"/>
  <c r="CC8" i="9"/>
  <c r="DA8" i="9"/>
  <c r="AG10" i="9"/>
  <c r="AW10" i="9"/>
  <c r="CC10" i="9"/>
  <c r="CE10" i="9" s="1"/>
  <c r="CE48" i="9" s="1"/>
  <c r="CS10" i="9"/>
  <c r="CX14" i="9"/>
  <c r="CY14" i="9" s="1"/>
  <c r="CH14" i="9"/>
  <c r="CI14" i="9"/>
  <c r="BR14" i="9"/>
  <c r="BS14" i="9" s="1"/>
  <c r="BB14" i="9"/>
  <c r="BC14" i="9" s="1"/>
  <c r="AL14" i="9"/>
  <c r="V14" i="9"/>
  <c r="R14" i="9" s="1"/>
  <c r="Z14" i="9"/>
  <c r="AA14" i="9" s="1"/>
  <c r="CL14" i="9"/>
  <c r="CM14" i="9" s="1"/>
  <c r="AX8" i="9"/>
  <c r="BY8" i="9"/>
  <c r="CW8" i="9"/>
  <c r="DG8" i="9"/>
  <c r="AC10" i="9"/>
  <c r="AX10" i="9"/>
  <c r="BI10" i="9"/>
  <c r="BN10" i="9"/>
  <c r="BY10" i="9"/>
  <c r="CT10" i="9"/>
  <c r="W13" i="9"/>
  <c r="DB14" i="9"/>
  <c r="DC14" i="9" s="1"/>
  <c r="V16" i="9"/>
  <c r="W16" i="9"/>
  <c r="AX16" i="9"/>
  <c r="AY16" i="9" s="1"/>
  <c r="CT16" i="9"/>
  <c r="W23" i="9"/>
  <c r="Y8" i="9"/>
  <c r="AD8" i="9"/>
  <c r="AO8" i="9"/>
  <c r="Q8" i="9" s="1"/>
  <c r="AT8" i="9"/>
  <c r="AT48" i="9" s="1"/>
  <c r="BM8" i="9"/>
  <c r="BU8" i="9"/>
  <c r="BZ8" i="9"/>
  <c r="CS8" i="9"/>
  <c r="CX8" i="9"/>
  <c r="AT9" i="9"/>
  <c r="AU9" i="9"/>
  <c r="BR9" i="9"/>
  <c r="BZ9" i="9"/>
  <c r="CA9" i="9"/>
  <c r="CH9" i="9"/>
  <c r="CI9" i="9"/>
  <c r="CP9" i="9"/>
  <c r="CQ9" i="9" s="1"/>
  <c r="Y10" i="9"/>
  <c r="AD10" i="9"/>
  <c r="AO10" i="9"/>
  <c r="AT10" i="9"/>
  <c r="BE10" i="9"/>
  <c r="BJ10" i="9"/>
  <c r="BU10" i="9"/>
  <c r="BZ10" i="9"/>
  <c r="CK10" i="9"/>
  <c r="CK48" i="9" s="1"/>
  <c r="CP10" i="9"/>
  <c r="CQ10" i="9" s="1"/>
  <c r="DA10" i="9"/>
  <c r="DC10" i="9" s="1"/>
  <c r="V11" i="9"/>
  <c r="AD11" i="9"/>
  <c r="AE11" i="9"/>
  <c r="AL11" i="9"/>
  <c r="AM11" i="9" s="1"/>
  <c r="AT11" i="9"/>
  <c r="AU11" i="9" s="1"/>
  <c r="BB11" i="9"/>
  <c r="BC11" i="9"/>
  <c r="BJ11" i="9"/>
  <c r="BK11" i="9"/>
  <c r="BR11" i="9"/>
  <c r="BS11" i="9" s="1"/>
  <c r="BZ11" i="9"/>
  <c r="CA11" i="9"/>
  <c r="CH11" i="9"/>
  <c r="CI11" i="9" s="1"/>
  <c r="CP11" i="9"/>
  <c r="CQ11" i="9" s="1"/>
  <c r="V12" i="9"/>
  <c r="AG12" i="9"/>
  <c r="AL12" i="9"/>
  <c r="AW12" i="9"/>
  <c r="BB12" i="9"/>
  <c r="BC12" i="9" s="1"/>
  <c r="BM12" i="9"/>
  <c r="BR12" i="9"/>
  <c r="CC12" i="9"/>
  <c r="CH12" i="9"/>
  <c r="CI12" i="9" s="1"/>
  <c r="CX12" i="9"/>
  <c r="CY12" i="9" s="1"/>
  <c r="Z13" i="9"/>
  <c r="AA13" i="9"/>
  <c r="AH13" i="9"/>
  <c r="AI13" i="9"/>
  <c r="AP13" i="9"/>
  <c r="AQ13" i="9" s="1"/>
  <c r="AX13" i="9"/>
  <c r="AY13" i="9"/>
  <c r="BF13" i="9"/>
  <c r="BG13" i="9" s="1"/>
  <c r="BN13" i="9"/>
  <c r="BO13" i="9" s="1"/>
  <c r="BV13" i="9"/>
  <c r="BW13" i="9"/>
  <c r="CD13" i="9"/>
  <c r="CE13" i="9" s="1"/>
  <c r="CL13" i="9"/>
  <c r="CM13" i="9" s="1"/>
  <c r="CT13" i="9"/>
  <c r="CU13" i="9"/>
  <c r="AD14" i="9"/>
  <c r="BF14" i="9"/>
  <c r="BG14" i="9"/>
  <c r="BN14" i="9"/>
  <c r="CP14" i="9"/>
  <c r="CQ14" i="9"/>
  <c r="DB15" i="9"/>
  <c r="DB48" i="9" s="1"/>
  <c r="DC15" i="9"/>
  <c r="CT15" i="9"/>
  <c r="CU15" i="9" s="1"/>
  <c r="CL15" i="9"/>
  <c r="CM15" i="9"/>
  <c r="CD15" i="9"/>
  <c r="CE15" i="9" s="1"/>
  <c r="BV15" i="9"/>
  <c r="BW15" i="9" s="1"/>
  <c r="BN15" i="9"/>
  <c r="BO15" i="9"/>
  <c r="BF15" i="9"/>
  <c r="BG15" i="9"/>
  <c r="AX15" i="9"/>
  <c r="AY15" i="9" s="1"/>
  <c r="AP15" i="9"/>
  <c r="AQ15" i="9"/>
  <c r="AH15" i="9"/>
  <c r="AI15" i="9" s="1"/>
  <c r="Z15" i="9"/>
  <c r="AA15" i="9" s="1"/>
  <c r="V15" i="9"/>
  <c r="BB15" i="9"/>
  <c r="BC15" i="9" s="1"/>
  <c r="CH15" i="9"/>
  <c r="CI15" i="9" s="1"/>
  <c r="AL16" i="9"/>
  <c r="AS16" i="9"/>
  <c r="BA16" i="9"/>
  <c r="BR16" i="9"/>
  <c r="BK22" i="9"/>
  <c r="CU30" i="9"/>
  <c r="BM10" i="9"/>
  <c r="AH14" i="9"/>
  <c r="BJ14" i="9"/>
  <c r="BK14" i="9" s="1"/>
  <c r="CT14" i="9"/>
  <c r="CU14" i="9" s="1"/>
  <c r="DB16" i="9"/>
  <c r="CL16" i="9"/>
  <c r="BV16" i="9"/>
  <c r="CP16" i="9"/>
  <c r="BZ16" i="9"/>
  <c r="BJ16" i="9"/>
  <c r="AT16" i="9"/>
  <c r="AD16" i="9"/>
  <c r="AE16" i="9" s="1"/>
  <c r="AH16" i="9"/>
  <c r="AI16" i="9" s="1"/>
  <c r="AP16" i="9"/>
  <c r="CH16" i="9"/>
  <c r="W19" i="9"/>
  <c r="CW24" i="9"/>
  <c r="CY24" i="9"/>
  <c r="CG24" i="9"/>
  <c r="CI24" i="9" s="1"/>
  <c r="BQ24" i="9"/>
  <c r="BS24" i="9" s="1"/>
  <c r="BA24" i="9"/>
  <c r="BC24" i="9" s="1"/>
  <c r="AK24" i="9"/>
  <c r="AM24" i="9" s="1"/>
  <c r="U24" i="9"/>
  <c r="DA24" i="9"/>
  <c r="DC24" i="9" s="1"/>
  <c r="CK24" i="9"/>
  <c r="CM24" i="9" s="1"/>
  <c r="BU24" i="9"/>
  <c r="BW24" i="9"/>
  <c r="BE24" i="9"/>
  <c r="BG24" i="9" s="1"/>
  <c r="AO24" i="9"/>
  <c r="AQ24" i="9" s="1"/>
  <c r="Y24" i="9"/>
  <c r="AA24" i="9"/>
  <c r="CO24" i="9"/>
  <c r="CQ24" i="9" s="1"/>
  <c r="BY24" i="9"/>
  <c r="CA24" i="9"/>
  <c r="BI24" i="9"/>
  <c r="BK24" i="9"/>
  <c r="AS24" i="9"/>
  <c r="AC24" i="9"/>
  <c r="AE24" i="9" s="1"/>
  <c r="AG24" i="9"/>
  <c r="CS24" i="9"/>
  <c r="CU24" i="9" s="1"/>
  <c r="DA32" i="9"/>
  <c r="DC32" i="9" s="1"/>
  <c r="CK32" i="9"/>
  <c r="CM32" i="9" s="1"/>
  <c r="BU32" i="9"/>
  <c r="BW32" i="9"/>
  <c r="CS32" i="9"/>
  <c r="BQ32" i="9"/>
  <c r="BA32" i="9"/>
  <c r="AK32" i="9"/>
  <c r="U32" i="9"/>
  <c r="CW32" i="9"/>
  <c r="CC32" i="9"/>
  <c r="BM32" i="9"/>
  <c r="BE32" i="9"/>
  <c r="AC32" i="9"/>
  <c r="Q32" i="9" s="1"/>
  <c r="S32" i="9" s="1"/>
  <c r="AE32" i="9"/>
  <c r="AW32" i="9"/>
  <c r="AY32" i="9" s="1"/>
  <c r="AO32" i="9"/>
  <c r="BY32" i="9"/>
  <c r="BI32" i="9"/>
  <c r="BK32" i="9" s="1"/>
  <c r="AG32" i="9"/>
  <c r="AI32" i="9" s="1"/>
  <c r="Y32" i="9"/>
  <c r="AC8" i="9"/>
  <c r="AC48" i="9" s="1"/>
  <c r="AS8" i="9"/>
  <c r="CD8" i="9"/>
  <c r="CE8" i="9" s="1"/>
  <c r="DB8" i="9"/>
  <c r="AH10" i="9"/>
  <c r="AS10" i="9"/>
  <c r="CD10" i="9"/>
  <c r="CO10" i="9"/>
  <c r="AP14" i="9"/>
  <c r="AX14" i="9"/>
  <c r="BZ14" i="9"/>
  <c r="BF16" i="9"/>
  <c r="BN16" i="9"/>
  <c r="BO16" i="9" s="1"/>
  <c r="AW24" i="9"/>
  <c r="AS32" i="9"/>
  <c r="CG32" i="9"/>
  <c r="O48" i="9"/>
  <c r="U8" i="9"/>
  <c r="Z8" i="9"/>
  <c r="AP8" i="9"/>
  <c r="BN8" i="9"/>
  <c r="BV8" i="9"/>
  <c r="CG8" i="9"/>
  <c r="CO8" i="9"/>
  <c r="CT8" i="9"/>
  <c r="CU8" i="9" s="1"/>
  <c r="U10" i="9"/>
  <c r="Z10" i="9"/>
  <c r="AK10" i="9"/>
  <c r="AP10" i="9"/>
  <c r="BA10" i="9"/>
  <c r="BF10" i="9"/>
  <c r="BQ10" i="9"/>
  <c r="BV10" i="9"/>
  <c r="CG10" i="9"/>
  <c r="CI10" i="9" s="1"/>
  <c r="CL10" i="9"/>
  <c r="AH12" i="9"/>
  <c r="AX12" i="9"/>
  <c r="BN12" i="9"/>
  <c r="CD12" i="9"/>
  <c r="AT14" i="9"/>
  <c r="AU14" i="9" s="1"/>
  <c r="BV14" i="9"/>
  <c r="CD14" i="9"/>
  <c r="CW16" i="9"/>
  <c r="CY16" i="9" s="1"/>
  <c r="CG16" i="9"/>
  <c r="BQ16" i="9"/>
  <c r="DA16" i="9"/>
  <c r="CK16" i="9"/>
  <c r="CM16" i="9" s="1"/>
  <c r="BU16" i="9"/>
  <c r="BE16" i="9"/>
  <c r="AO16" i="9"/>
  <c r="Y16" i="9"/>
  <c r="Z16" i="9"/>
  <c r="AG16" i="9"/>
  <c r="BB16" i="9"/>
  <c r="BI16" i="9"/>
  <c r="BI48" i="9" s="1"/>
  <c r="CD16" i="9"/>
  <c r="CE16" i="9" s="1"/>
  <c r="CO16" i="9"/>
  <c r="CQ16" i="9" s="1"/>
  <c r="CW20" i="9"/>
  <c r="CY20" i="9"/>
  <c r="CG20" i="9"/>
  <c r="BQ20" i="9"/>
  <c r="BS20" i="9" s="1"/>
  <c r="BA20" i="9"/>
  <c r="BC20" i="9" s="1"/>
  <c r="AK20" i="9"/>
  <c r="AM20" i="9"/>
  <c r="U20" i="9"/>
  <c r="W20" i="9" s="1"/>
  <c r="DA20" i="9"/>
  <c r="DC20" i="9" s="1"/>
  <c r="CK20" i="9"/>
  <c r="CM20" i="9" s="1"/>
  <c r="BU20" i="9"/>
  <c r="BE20" i="9"/>
  <c r="AO20" i="9"/>
  <c r="Y20" i="9"/>
  <c r="CO20" i="9"/>
  <c r="BY20" i="9"/>
  <c r="CA20" i="9" s="1"/>
  <c r="BI20" i="9"/>
  <c r="BK20" i="9"/>
  <c r="AS20" i="9"/>
  <c r="AC20" i="9"/>
  <c r="AG20" i="9"/>
  <c r="CS20" i="9"/>
  <c r="CU20" i="9" s="1"/>
  <c r="CC24" i="9"/>
  <c r="AE26" i="9"/>
  <c r="U18" i="9"/>
  <c r="Z18" i="9"/>
  <c r="AA18" i="9" s="1"/>
  <c r="AK18" i="9"/>
  <c r="AM18" i="9" s="1"/>
  <c r="AP18" i="9"/>
  <c r="AQ18" i="9"/>
  <c r="BA18" i="9"/>
  <c r="BF18" i="9"/>
  <c r="BG18" i="9"/>
  <c r="BQ18" i="9"/>
  <c r="BV18" i="9"/>
  <c r="CG18" i="9"/>
  <c r="CL18" i="9"/>
  <c r="CM18" i="9" s="1"/>
  <c r="CW18" i="9"/>
  <c r="DB18" i="9"/>
  <c r="DC18" i="9" s="1"/>
  <c r="AH20" i="9"/>
  <c r="AX20" i="9"/>
  <c r="BN20" i="9"/>
  <c r="BO20" i="9"/>
  <c r="CD20" i="9"/>
  <c r="CE20" i="9" s="1"/>
  <c r="U22" i="9"/>
  <c r="Z22" i="9"/>
  <c r="AA22" i="9" s="1"/>
  <c r="AK22" i="9"/>
  <c r="AP22" i="9"/>
  <c r="AQ22" i="9" s="1"/>
  <c r="BA22" i="9"/>
  <c r="BF22" i="9"/>
  <c r="BG22" i="9" s="1"/>
  <c r="BQ22" i="9"/>
  <c r="BV22" i="9"/>
  <c r="CG22" i="9"/>
  <c r="CI22" i="9" s="1"/>
  <c r="CL22" i="9"/>
  <c r="CM22" i="9" s="1"/>
  <c r="CW22" i="9"/>
  <c r="DB22" i="9"/>
  <c r="BO24" i="9"/>
  <c r="BC26" i="9"/>
  <c r="CY28" i="9"/>
  <c r="CI28" i="9"/>
  <c r="AE28" i="9"/>
  <c r="BO28" i="9"/>
  <c r="CQ28" i="9"/>
  <c r="AD29" i="9"/>
  <c r="AP29" i="9"/>
  <c r="AQ29" i="9" s="1"/>
  <c r="BJ29" i="9"/>
  <c r="BK29" i="9" s="1"/>
  <c r="BV29" i="9"/>
  <c r="BW29" i="9"/>
  <c r="CP29" i="9"/>
  <c r="CQ29" i="9" s="1"/>
  <c r="U30" i="9"/>
  <c r="AW30" i="9"/>
  <c r="BE30" i="9"/>
  <c r="CG30" i="9"/>
  <c r="CI30" i="9" s="1"/>
  <c r="CP32" i="9"/>
  <c r="CQ32" i="9" s="1"/>
  <c r="BZ32" i="9"/>
  <c r="CL32" i="9"/>
  <c r="CD32" i="9"/>
  <c r="CE32" i="9" s="1"/>
  <c r="BF32" i="9"/>
  <c r="BG32" i="9" s="1"/>
  <c r="AP32" i="9"/>
  <c r="AQ32" i="9" s="1"/>
  <c r="Z32" i="9"/>
  <c r="R32" i="9" s="1"/>
  <c r="AT32" i="9"/>
  <c r="BB32" i="9"/>
  <c r="CH32" i="9"/>
  <c r="CI32" i="9" s="1"/>
  <c r="DB32" i="9"/>
  <c r="BV33" i="9"/>
  <c r="BW33" i="9" s="1"/>
  <c r="CX34" i="9"/>
  <c r="CH34" i="9"/>
  <c r="BR34" i="9"/>
  <c r="BB34" i="9"/>
  <c r="BC34" i="9" s="1"/>
  <c r="AL34" i="9"/>
  <c r="V34" i="9"/>
  <c r="R34" i="9" s="1"/>
  <c r="CD34" i="9"/>
  <c r="BV34" i="9"/>
  <c r="AT34" i="9"/>
  <c r="BJ34" i="9"/>
  <c r="BK34" i="9" s="1"/>
  <c r="CT34" i="9"/>
  <c r="CU34" i="9" s="1"/>
  <c r="DB34" i="9"/>
  <c r="DC34" i="9" s="1"/>
  <c r="V35" i="9"/>
  <c r="AL35" i="9"/>
  <c r="AM35" i="9" s="1"/>
  <c r="BB35" i="9"/>
  <c r="BC35" i="9"/>
  <c r="DA36" i="9"/>
  <c r="CK36" i="9"/>
  <c r="CM36" i="9" s="1"/>
  <c r="BU36" i="9"/>
  <c r="BW36" i="9" s="1"/>
  <c r="BE36" i="9"/>
  <c r="BG36" i="9" s="1"/>
  <c r="AO36" i="9"/>
  <c r="Y36" i="9"/>
  <c r="CG36" i="9"/>
  <c r="BY36" i="9"/>
  <c r="AW36" i="9"/>
  <c r="U36" i="9"/>
  <c r="CW36" i="9"/>
  <c r="CC36" i="9"/>
  <c r="BI36" i="9"/>
  <c r="BA36" i="9"/>
  <c r="BC36" i="9" s="1"/>
  <c r="AG36" i="9"/>
  <c r="AS36" i="9"/>
  <c r="AU36" i="9" s="1"/>
  <c r="BQ36" i="9"/>
  <c r="BS36" i="9" s="1"/>
  <c r="CO36" i="9"/>
  <c r="CQ36" i="9" s="1"/>
  <c r="BB39" i="9"/>
  <c r="BC39" i="9"/>
  <c r="DA40" i="9"/>
  <c r="CK40" i="9"/>
  <c r="CM40" i="9" s="1"/>
  <c r="BU40" i="9"/>
  <c r="BE40" i="9"/>
  <c r="AO40" i="9"/>
  <c r="Y40" i="9"/>
  <c r="AA40" i="9" s="1"/>
  <c r="CW40" i="9"/>
  <c r="CY40" i="9" s="1"/>
  <c r="CO40" i="9"/>
  <c r="BM40" i="9"/>
  <c r="BO40" i="9" s="1"/>
  <c r="AK40" i="9"/>
  <c r="AC40" i="9"/>
  <c r="CS40" i="9"/>
  <c r="BY40" i="9"/>
  <c r="BQ40" i="9"/>
  <c r="BS40" i="9"/>
  <c r="AW40" i="9"/>
  <c r="AY40" i="9" s="1"/>
  <c r="U40" i="9"/>
  <c r="W40" i="9" s="1"/>
  <c r="BA40" i="9"/>
  <c r="BC40" i="9" s="1"/>
  <c r="CG40" i="9"/>
  <c r="BI40" i="9"/>
  <c r="AG14" i="9"/>
  <c r="AW14" i="9"/>
  <c r="AY14" i="9" s="1"/>
  <c r="BM14" i="9"/>
  <c r="BO14" i="9" s="1"/>
  <c r="CC14" i="9"/>
  <c r="V17" i="9"/>
  <c r="AD17" i="9"/>
  <c r="AE17" i="9"/>
  <c r="AL17" i="9"/>
  <c r="AM17" i="9"/>
  <c r="AT17" i="9"/>
  <c r="AU17" i="9"/>
  <c r="BB17" i="9"/>
  <c r="BC17" i="9" s="1"/>
  <c r="BJ17" i="9"/>
  <c r="BK17" i="9" s="1"/>
  <c r="BR17" i="9"/>
  <c r="BS17" i="9"/>
  <c r="BZ17" i="9"/>
  <c r="CA17" i="9" s="1"/>
  <c r="CH17" i="9"/>
  <c r="CI17" i="9"/>
  <c r="CP17" i="9"/>
  <c r="CQ17" i="9"/>
  <c r="V18" i="9"/>
  <c r="AG18" i="9"/>
  <c r="AL18" i="9"/>
  <c r="AW18" i="9"/>
  <c r="BB18" i="9"/>
  <c r="BM18" i="9"/>
  <c r="BR18" i="9"/>
  <c r="BS18" i="9" s="1"/>
  <c r="CC18" i="9"/>
  <c r="CH18" i="9"/>
  <c r="CX18" i="9"/>
  <c r="CY18" i="9" s="1"/>
  <c r="Z19" i="9"/>
  <c r="AA19" i="9"/>
  <c r="AH19" i="9"/>
  <c r="AI19" i="9" s="1"/>
  <c r="AP19" i="9"/>
  <c r="AQ19" i="9"/>
  <c r="AX19" i="9"/>
  <c r="AY19" i="9"/>
  <c r="BF19" i="9"/>
  <c r="R19" i="9" s="1"/>
  <c r="S19" i="9" s="1"/>
  <c r="BN19" i="9"/>
  <c r="BO19" i="9"/>
  <c r="BV19" i="9"/>
  <c r="BW19" i="9"/>
  <c r="CD19" i="9"/>
  <c r="CE19" i="9" s="1"/>
  <c r="CL19" i="9"/>
  <c r="CM19" i="9"/>
  <c r="CT19" i="9"/>
  <c r="CU19" i="9"/>
  <c r="V22" i="9"/>
  <c r="W22" i="9" s="1"/>
  <c r="AG22" i="9"/>
  <c r="AL22" i="9"/>
  <c r="AW22" i="9"/>
  <c r="AY22" i="9" s="1"/>
  <c r="BB22" i="9"/>
  <c r="BM22" i="9"/>
  <c r="BR22" i="9"/>
  <c r="CC22" i="9"/>
  <c r="CH22" i="9"/>
  <c r="CX22" i="9"/>
  <c r="Z23" i="9"/>
  <c r="AA23" i="9"/>
  <c r="AH23" i="9"/>
  <c r="AI23" i="9" s="1"/>
  <c r="AP23" i="9"/>
  <c r="AQ23" i="9" s="1"/>
  <c r="AX23" i="9"/>
  <c r="AY23" i="9"/>
  <c r="BF23" i="9"/>
  <c r="BG23" i="9" s="1"/>
  <c r="BN23" i="9"/>
  <c r="BO23" i="9"/>
  <c r="BV23" i="9"/>
  <c r="BW23" i="9"/>
  <c r="CD23" i="9"/>
  <c r="CE23" i="9"/>
  <c r="CL23" i="9"/>
  <c r="CM23" i="9" s="1"/>
  <c r="CT23" i="9"/>
  <c r="CU23" i="9"/>
  <c r="DC28" i="9"/>
  <c r="AK30" i="9"/>
  <c r="AM30" i="9" s="1"/>
  <c r="BM30" i="9"/>
  <c r="BU30" i="9"/>
  <c r="AH33" i="9"/>
  <c r="AI33" i="9"/>
  <c r="AX33" i="9"/>
  <c r="AY33" i="9"/>
  <c r="DB35" i="9"/>
  <c r="DC35" i="9" s="1"/>
  <c r="CT35" i="9"/>
  <c r="CU35" i="9"/>
  <c r="CL35" i="9"/>
  <c r="CM35" i="9" s="1"/>
  <c r="CD35" i="9"/>
  <c r="CE35" i="9" s="1"/>
  <c r="BV35" i="9"/>
  <c r="BW35" i="9"/>
  <c r="BN35" i="9"/>
  <c r="BO35" i="9" s="1"/>
  <c r="BF35" i="9"/>
  <c r="BG35" i="9" s="1"/>
  <c r="AX35" i="9"/>
  <c r="AY35" i="9"/>
  <c r="AP35" i="9"/>
  <c r="AQ35" i="9" s="1"/>
  <c r="AH35" i="9"/>
  <c r="AI35" i="9" s="1"/>
  <c r="Z35" i="9"/>
  <c r="AA35" i="9"/>
  <c r="CX35" i="9"/>
  <c r="CY35" i="9"/>
  <c r="BR35" i="9"/>
  <c r="BS35" i="9" s="1"/>
  <c r="BJ35" i="9"/>
  <c r="BK35" i="9"/>
  <c r="AT35" i="9"/>
  <c r="AU35" i="9" s="1"/>
  <c r="BZ35" i="9"/>
  <c r="CA35" i="9" s="1"/>
  <c r="DB39" i="9"/>
  <c r="DC39" i="9"/>
  <c r="CT39" i="9"/>
  <c r="CU39" i="9" s="1"/>
  <c r="CL39" i="9"/>
  <c r="CM39" i="9" s="1"/>
  <c r="CD39" i="9"/>
  <c r="CE39" i="9"/>
  <c r="BV39" i="9"/>
  <c r="BW39" i="9" s="1"/>
  <c r="BN39" i="9"/>
  <c r="BO39" i="9" s="1"/>
  <c r="BF39" i="9"/>
  <c r="BG39" i="9"/>
  <c r="AX39" i="9"/>
  <c r="AY39" i="9"/>
  <c r="AP39" i="9"/>
  <c r="AQ39" i="9" s="1"/>
  <c r="AH39" i="9"/>
  <c r="AI39" i="9"/>
  <c r="Z39" i="9"/>
  <c r="AA39" i="9" s="1"/>
  <c r="CX39" i="9"/>
  <c r="CY39" i="9" s="1"/>
  <c r="BR39" i="9"/>
  <c r="BS39" i="9"/>
  <c r="AL39" i="9"/>
  <c r="AM39" i="9" s="1"/>
  <c r="CH39" i="9"/>
  <c r="CI39" i="9" s="1"/>
  <c r="AD39" i="9"/>
  <c r="AE39" i="9"/>
  <c r="V39" i="9"/>
  <c r="BJ39" i="9"/>
  <c r="BK39" i="9"/>
  <c r="BZ39" i="9"/>
  <c r="CA39" i="9"/>
  <c r="CE40" i="9"/>
  <c r="CX41" i="9"/>
  <c r="CY41" i="9"/>
  <c r="CP41" i="9"/>
  <c r="CQ41" i="9" s="1"/>
  <c r="CH41" i="9"/>
  <c r="CI41" i="9"/>
  <c r="BZ41" i="9"/>
  <c r="CA41" i="9"/>
  <c r="BR41" i="9"/>
  <c r="BS41" i="9" s="1"/>
  <c r="BJ41" i="9"/>
  <c r="BK41" i="9"/>
  <c r="BB41" i="9"/>
  <c r="BC41" i="9"/>
  <c r="AT41" i="9"/>
  <c r="AU41" i="9" s="1"/>
  <c r="AL41" i="9"/>
  <c r="AM41" i="9"/>
  <c r="AD41" i="9"/>
  <c r="AE41" i="9" s="1"/>
  <c r="V41" i="9"/>
  <c r="DB41" i="9"/>
  <c r="DC41" i="9" s="1"/>
  <c r="BV41" i="9"/>
  <c r="BW41" i="9" s="1"/>
  <c r="AP41" i="9"/>
  <c r="AQ41" i="9"/>
  <c r="BN41" i="9"/>
  <c r="BO41" i="9"/>
  <c r="AX41" i="9"/>
  <c r="AY41" i="9" s="1"/>
  <c r="CT41" i="9"/>
  <c r="CU41" i="9"/>
  <c r="BF41" i="9"/>
  <c r="BG41" i="9" s="1"/>
  <c r="CL41" i="9"/>
  <c r="CM41" i="9"/>
  <c r="AH41" i="9"/>
  <c r="AI41" i="9" s="1"/>
  <c r="CD41" i="9"/>
  <c r="CE41" i="9"/>
  <c r="AH18" i="9"/>
  <c r="AX18" i="9"/>
  <c r="BN18" i="9"/>
  <c r="CD18" i="9"/>
  <c r="AH22" i="9"/>
  <c r="AX22" i="9"/>
  <c r="BN22" i="9"/>
  <c r="CD22" i="9"/>
  <c r="CE26" i="9"/>
  <c r="CO30" i="9"/>
  <c r="CQ30" i="9" s="1"/>
  <c r="BY30" i="9"/>
  <c r="BI30" i="9"/>
  <c r="BK30" i="9" s="1"/>
  <c r="AS30" i="9"/>
  <c r="AC30" i="9"/>
  <c r="Y30" i="9"/>
  <c r="AA30" i="9" s="1"/>
  <c r="BA30" i="9"/>
  <c r="CC30" i="9"/>
  <c r="CK30" i="9"/>
  <c r="CM30" i="9" s="1"/>
  <c r="CX33" i="9"/>
  <c r="CY33" i="9" s="1"/>
  <c r="CP33" i="9"/>
  <c r="CQ33" i="9"/>
  <c r="CH33" i="9"/>
  <c r="CI33" i="9"/>
  <c r="BZ33" i="9"/>
  <c r="CA33" i="9" s="1"/>
  <c r="BR33" i="9"/>
  <c r="BS33" i="9"/>
  <c r="BJ33" i="9"/>
  <c r="BK33" i="9" s="1"/>
  <c r="BB33" i="9"/>
  <c r="BC33" i="9" s="1"/>
  <c r="AT33" i="9"/>
  <c r="AU33" i="9"/>
  <c r="AL33" i="9"/>
  <c r="AM33" i="9"/>
  <c r="AD33" i="9"/>
  <c r="AE33" i="9" s="1"/>
  <c r="V33" i="9"/>
  <c r="CL33" i="9"/>
  <c r="CM33" i="9"/>
  <c r="BF33" i="9"/>
  <c r="R33" i="9" s="1"/>
  <c r="S33" i="9" s="1"/>
  <c r="BG33" i="9"/>
  <c r="Z33" i="9"/>
  <c r="AA33" i="9"/>
  <c r="BN33" i="9"/>
  <c r="BO33" i="9" s="1"/>
  <c r="CD33" i="9"/>
  <c r="CE33" i="9" s="1"/>
  <c r="BW38" i="9"/>
  <c r="AH30" i="9"/>
  <c r="AX30" i="9"/>
  <c r="BN30" i="9"/>
  <c r="BO30" i="9" s="1"/>
  <c r="CD30" i="9"/>
  <c r="CE30" i="9" s="1"/>
  <c r="AA34" i="9"/>
  <c r="CX37" i="9"/>
  <c r="CY37" i="9"/>
  <c r="CP37" i="9"/>
  <c r="CQ37" i="9" s="1"/>
  <c r="CH37" i="9"/>
  <c r="CI37" i="9" s="1"/>
  <c r="BZ37" i="9"/>
  <c r="CA37" i="9" s="1"/>
  <c r="BR37" i="9"/>
  <c r="BS37" i="9" s="1"/>
  <c r="BJ37" i="9"/>
  <c r="BK37" i="9" s="1"/>
  <c r="BB37" i="9"/>
  <c r="BC37" i="9"/>
  <c r="AT37" i="9"/>
  <c r="AU37" i="9" s="1"/>
  <c r="AL37" i="9"/>
  <c r="AM37" i="9" s="1"/>
  <c r="AD37" i="9"/>
  <c r="AE37" i="9" s="1"/>
  <c r="V37" i="9"/>
  <c r="CD37" i="9"/>
  <c r="CE37" i="9" s="1"/>
  <c r="AX37" i="9"/>
  <c r="AY37" i="9" s="1"/>
  <c r="Z37" i="9"/>
  <c r="AA37" i="9"/>
  <c r="AP37" i="9"/>
  <c r="AQ37" i="9" s="1"/>
  <c r="CT37" i="9"/>
  <c r="CU37" i="9" s="1"/>
  <c r="CD42" i="9"/>
  <c r="CL42" i="9"/>
  <c r="CM42" i="9" s="1"/>
  <c r="CH42" i="9"/>
  <c r="CI42" i="9"/>
  <c r="BR42" i="9"/>
  <c r="BS42" i="9" s="1"/>
  <c r="BB42" i="9"/>
  <c r="AL42" i="9"/>
  <c r="V42" i="9"/>
  <c r="CX42" i="9"/>
  <c r="CP42" i="9"/>
  <c r="CQ42" i="9" s="1"/>
  <c r="BN42" i="9"/>
  <c r="BF42" i="9"/>
  <c r="BG42" i="9"/>
  <c r="AD42" i="9"/>
  <c r="R42" i="9" s="1"/>
  <c r="S42" i="9" s="1"/>
  <c r="AE42" i="9"/>
  <c r="BZ42" i="9"/>
  <c r="AX42" i="9"/>
  <c r="AP42" i="9"/>
  <c r="AQ42" i="9" s="1"/>
  <c r="CT42" i="9"/>
  <c r="AH42" i="9"/>
  <c r="DA46" i="9"/>
  <c r="DC46" i="9" s="1"/>
  <c r="CK46" i="9"/>
  <c r="CM46" i="9" s="1"/>
  <c r="BU46" i="9"/>
  <c r="BE46" i="9"/>
  <c r="BG46" i="9" s="1"/>
  <c r="AO46" i="9"/>
  <c r="Y46" i="9"/>
  <c r="CO46" i="9"/>
  <c r="CQ46" i="9" s="1"/>
  <c r="BY46" i="9"/>
  <c r="BI46" i="9"/>
  <c r="AS46" i="9"/>
  <c r="AC46" i="9"/>
  <c r="AE46" i="9" s="1"/>
  <c r="CW46" i="9"/>
  <c r="CY46" i="9" s="1"/>
  <c r="BQ46" i="9"/>
  <c r="BS46" i="9" s="1"/>
  <c r="AK46" i="9"/>
  <c r="AM46" i="9"/>
  <c r="BA46" i="9"/>
  <c r="BC46" i="9" s="1"/>
  <c r="CS46" i="9"/>
  <c r="AW46" i="9"/>
  <c r="AG46" i="9"/>
  <c r="CG46" i="9"/>
  <c r="CI46" i="9"/>
  <c r="BM46" i="9"/>
  <c r="U46" i="9"/>
  <c r="Q46" i="9" s="1"/>
  <c r="CC46" i="9"/>
  <c r="CE46" i="9" s="1"/>
  <c r="CP36" i="9"/>
  <c r="BZ36" i="9"/>
  <c r="BJ36" i="9"/>
  <c r="AT36" i="9"/>
  <c r="AD36" i="9"/>
  <c r="AH36" i="9"/>
  <c r="AP36" i="9"/>
  <c r="BR36" i="9"/>
  <c r="CT36" i="9"/>
  <c r="CU36" i="9"/>
  <c r="DB36" i="9"/>
  <c r="CX38" i="9"/>
  <c r="CH38" i="9"/>
  <c r="BR38" i="9"/>
  <c r="BB38" i="9"/>
  <c r="BC38" i="9" s="1"/>
  <c r="AL38" i="9"/>
  <c r="V38" i="9"/>
  <c r="Z38" i="9"/>
  <c r="AA38" i="9" s="1"/>
  <c r="AH38" i="9"/>
  <c r="BJ38" i="9"/>
  <c r="BK38" i="9" s="1"/>
  <c r="CL38" i="9"/>
  <c r="CT38" i="9"/>
  <c r="CU38" i="9"/>
  <c r="DC38" i="9"/>
  <c r="CP40" i="9"/>
  <c r="BZ40" i="9"/>
  <c r="BJ40" i="9"/>
  <c r="AT40" i="9"/>
  <c r="AD40" i="9"/>
  <c r="CH40" i="9"/>
  <c r="BF40" i="9"/>
  <c r="BG40" i="9" s="1"/>
  <c r="AX40" i="9"/>
  <c r="V40" i="9"/>
  <c r="R40" i="9" s="1"/>
  <c r="DB40" i="9"/>
  <c r="AA42" i="9"/>
  <c r="CX44" i="9"/>
  <c r="CH44" i="9"/>
  <c r="BR44" i="9"/>
  <c r="BB44" i="9"/>
  <c r="AL44" i="9"/>
  <c r="V44" i="9"/>
  <c r="DB44" i="9"/>
  <c r="CL44" i="9"/>
  <c r="CM44" i="9" s="1"/>
  <c r="BV44" i="9"/>
  <c r="BW44" i="9" s="1"/>
  <c r="BF44" i="9"/>
  <c r="AP44" i="9"/>
  <c r="Z44" i="9"/>
  <c r="AA44" i="9" s="1"/>
  <c r="CT44" i="9"/>
  <c r="CU44" i="9" s="1"/>
  <c r="BN44" i="9"/>
  <c r="AH44" i="9"/>
  <c r="BJ44" i="9"/>
  <c r="BK44" i="9"/>
  <c r="AX44" i="9"/>
  <c r="AY44" i="9" s="1"/>
  <c r="AT44" i="9"/>
  <c r="AU44" i="9" s="1"/>
  <c r="AG34" i="9"/>
  <c r="AW34" i="9"/>
  <c r="AY34" i="9" s="1"/>
  <c r="BM34" i="9"/>
  <c r="CC34" i="9"/>
  <c r="AG38" i="9"/>
  <c r="AW38" i="9"/>
  <c r="AY38" i="9"/>
  <c r="BM38" i="9"/>
  <c r="Q38" i="9" s="1"/>
  <c r="BO38" i="9"/>
  <c r="CC38" i="9"/>
  <c r="CE38" i="9" s="1"/>
  <c r="CX43" i="9"/>
  <c r="CY43" i="9"/>
  <c r="CP43" i="9"/>
  <c r="CQ43" i="9"/>
  <c r="CH43" i="9"/>
  <c r="CI43" i="9" s="1"/>
  <c r="BZ43" i="9"/>
  <c r="CA43" i="9"/>
  <c r="BR43" i="9"/>
  <c r="BS43" i="9"/>
  <c r="BJ43" i="9"/>
  <c r="BK43" i="9" s="1"/>
  <c r="BB43" i="9"/>
  <c r="BC43" i="9"/>
  <c r="AT43" i="9"/>
  <c r="AU43" i="9"/>
  <c r="AL43" i="9"/>
  <c r="AM43" i="9" s="1"/>
  <c r="AD43" i="9"/>
  <c r="AE43" i="9"/>
  <c r="V43" i="9"/>
  <c r="DB43" i="9"/>
  <c r="DC43" i="9"/>
  <c r="CL43" i="9"/>
  <c r="CM43" i="9"/>
  <c r="BF43" i="9"/>
  <c r="BG43" i="9" s="1"/>
  <c r="Z43" i="9"/>
  <c r="AA43" i="9" s="1"/>
  <c r="BN43" i="9"/>
  <c r="BO43" i="9" s="1"/>
  <c r="CD43" i="9"/>
  <c r="CE43" i="9"/>
  <c r="CT43" i="9"/>
  <c r="CU43" i="9" s="1"/>
  <c r="BW42" i="9"/>
  <c r="AG42" i="9"/>
  <c r="AW42" i="9"/>
  <c r="BM42" i="9"/>
  <c r="CC42" i="9"/>
  <c r="CS42" i="9"/>
  <c r="DB45" i="9"/>
  <c r="DC45" i="9"/>
  <c r="CT45" i="9"/>
  <c r="CU45" i="9"/>
  <c r="CL45" i="9"/>
  <c r="CM45" i="9" s="1"/>
  <c r="CD45" i="9"/>
  <c r="CE45" i="9"/>
  <c r="BV45" i="9"/>
  <c r="BW45" i="9"/>
  <c r="BN45" i="9"/>
  <c r="BO45" i="9" s="1"/>
  <c r="BF45" i="9"/>
  <c r="BG45" i="9"/>
  <c r="AX45" i="9"/>
  <c r="AY45" i="9"/>
  <c r="AP45" i="9"/>
  <c r="AQ45" i="9" s="1"/>
  <c r="AH45" i="9"/>
  <c r="AI45" i="9"/>
  <c r="Z45" i="9"/>
  <c r="AA45" i="9"/>
  <c r="V45" i="9"/>
  <c r="AL45" i="9"/>
  <c r="AM45" i="9" s="1"/>
  <c r="BB45" i="9"/>
  <c r="R45" i="9" s="1"/>
  <c r="S45" i="9" s="1"/>
  <c r="BC45" i="9"/>
  <c r="BR45" i="9"/>
  <c r="BS45" i="9" s="1"/>
  <c r="CH45" i="9"/>
  <c r="CI45" i="9"/>
  <c r="CX45" i="9"/>
  <c r="CY45" i="9" s="1"/>
  <c r="AK44" i="9"/>
  <c r="BA44" i="9"/>
  <c r="BQ44" i="9"/>
  <c r="CG44" i="9"/>
  <c r="CW44" i="9"/>
  <c r="Q44" i="9" s="1"/>
  <c r="AH46" i="9"/>
  <c r="AI46" i="9" s="1"/>
  <c r="AX46" i="9"/>
  <c r="AY46" i="9" s="1"/>
  <c r="BN46" i="9"/>
  <c r="BO46" i="9" s="1"/>
  <c r="CD46" i="9"/>
  <c r="CT46" i="9"/>
  <c r="AG44" i="9"/>
  <c r="AI44" i="9" s="1"/>
  <c r="AW44" i="9"/>
  <c r="BM44" i="9"/>
  <c r="CC44" i="9"/>
  <c r="CE44" i="9" s="1"/>
  <c r="AD46" i="9"/>
  <c r="AT46" i="9"/>
  <c r="AU46" i="9" s="1"/>
  <c r="BJ46" i="9"/>
  <c r="BK46" i="9" s="1"/>
  <c r="BZ46" i="9"/>
  <c r="CA46" i="9" s="1"/>
  <c r="BG44" i="9"/>
  <c r="AA26" i="9"/>
  <c r="AU20" i="9"/>
  <c r="CA16" i="9"/>
  <c r="BC42" i="9"/>
  <c r="BG28" i="9"/>
  <c r="CU32" i="9"/>
  <c r="BS44" i="9"/>
  <c r="BW46" i="9"/>
  <c r="BW40" i="9"/>
  <c r="AM34" i="9"/>
  <c r="CY34" i="9"/>
  <c r="CY26" i="9"/>
  <c r="CA28" i="9"/>
  <c r="AA28" i="9"/>
  <c r="BO34" i="9"/>
  <c r="BW14" i="9"/>
  <c r="BO44" i="9"/>
  <c r="CE34" i="9"/>
  <c r="AU40" i="9"/>
  <c r="AM38" i="9"/>
  <c r="AA46" i="9"/>
  <c r="AQ28" i="9"/>
  <c r="BG26" i="9"/>
  <c r="AY18" i="9"/>
  <c r="CY36" i="9"/>
  <c r="CI36" i="9"/>
  <c r="BS28" i="9"/>
  <c r="CM26" i="9"/>
  <c r="AQ26" i="9"/>
  <c r="BW22" i="9"/>
  <c r="R27" i="9"/>
  <c r="AA20" i="9"/>
  <c r="AQ16" i="9"/>
  <c r="BO32" i="9"/>
  <c r="AM16" i="9"/>
  <c r="BS12" i="9"/>
  <c r="BO36" i="9"/>
  <c r="BK28" i="9"/>
  <c r="AQ34" i="9"/>
  <c r="CU28" i="9"/>
  <c r="BG16" i="9"/>
  <c r="CA18" i="9"/>
  <c r="BW12" i="9"/>
  <c r="AM42" i="9"/>
  <c r="AI30" i="9"/>
  <c r="AE30" i="9"/>
  <c r="AI14" i="9"/>
  <c r="CU40" i="9"/>
  <c r="AQ40" i="9"/>
  <c r="BK36" i="9"/>
  <c r="AY36" i="9"/>
  <c r="CI20" i="9"/>
  <c r="AQ14" i="9"/>
  <c r="BS32" i="9"/>
  <c r="AU24" i="9"/>
  <c r="AE14" i="9"/>
  <c r="CU16" i="9"/>
  <c r="AM14" i="9"/>
  <c r="BW26" i="9"/>
  <c r="CI44" i="9"/>
  <c r="CE42" i="9"/>
  <c r="R36" i="9"/>
  <c r="CA30" i="9"/>
  <c r="CM28" i="9"/>
  <c r="BK40" i="9"/>
  <c r="AE40" i="9"/>
  <c r="CE36" i="9"/>
  <c r="CE28" i="9"/>
  <c r="BC28" i="9"/>
  <c r="CU26" i="9"/>
  <c r="R24" i="9"/>
  <c r="BC22" i="9"/>
  <c r="CI18" i="9"/>
  <c r="BC18" i="9"/>
  <c r="DC16" i="9"/>
  <c r="CY32" i="9"/>
  <c r="BW10" i="9"/>
  <c r="AQ10" i="9"/>
  <c r="AI38" i="9"/>
  <c r="BW28" i="9"/>
  <c r="DC22" i="9"/>
  <c r="CL48" i="9"/>
  <c r="R10" i="9"/>
  <c r="CA14" i="9"/>
  <c r="BO10" i="9"/>
  <c r="AY12" i="9"/>
  <c r="BO26" i="9"/>
  <c r="AU30" i="9"/>
  <c r="BK26" i="9"/>
  <c r="BG30" i="9"/>
  <c r="R25" i="9"/>
  <c r="S25" i="9" s="1"/>
  <c r="CQ20" i="9"/>
  <c r="AY24" i="9"/>
  <c r="AU10" i="9"/>
  <c r="AM32" i="9"/>
  <c r="AE10" i="9"/>
  <c r="DC26" i="9"/>
  <c r="W30" i="9"/>
  <c r="Q30" i="9"/>
  <c r="S30" i="9" s="1"/>
  <c r="W26" i="9"/>
  <c r="Q26" i="9"/>
  <c r="S26" i="9" s="1"/>
  <c r="W18" i="9"/>
  <c r="AM10" i="9"/>
  <c r="CY8" i="9"/>
  <c r="W45" i="9"/>
  <c r="W17" i="9"/>
  <c r="R17" i="9"/>
  <c r="S17" i="9" s="1"/>
  <c r="W35" i="9"/>
  <c r="CG48" i="9"/>
  <c r="CI8" i="9"/>
  <c r="BC32" i="9"/>
  <c r="AI24" i="9"/>
  <c r="AE36" i="9"/>
  <c r="CE12" i="9"/>
  <c r="CS48" i="9"/>
  <c r="BO8" i="9"/>
  <c r="AA8" i="9"/>
  <c r="R28" i="9"/>
  <c r="CA8" i="9"/>
  <c r="AY10" i="9"/>
  <c r="CC48" i="9"/>
  <c r="CE22" i="9"/>
  <c r="W36" i="9"/>
  <c r="Q36" i="9"/>
  <c r="S36" i="9"/>
  <c r="AI20" i="9"/>
  <c r="R15" i="9"/>
  <c r="S15" i="9"/>
  <c r="W15" i="9"/>
  <c r="BS9" i="9"/>
  <c r="BW8" i="9"/>
  <c r="BW48" i="9" s="1"/>
  <c r="W38" i="9"/>
  <c r="W41" i="9"/>
  <c r="AY26" i="9"/>
  <c r="BC44" i="9"/>
  <c r="W46" i="9"/>
  <c r="W33" i="9"/>
  <c r="R30" i="9"/>
  <c r="CA26" i="9"/>
  <c r="BO22" i="9"/>
  <c r="AI22" i="9"/>
  <c r="BO18" i="9"/>
  <c r="AI18" i="9"/>
  <c r="CA40" i="9"/>
  <c r="CA36" i="9"/>
  <c r="AQ36" i="9"/>
  <c r="DC36" i="9"/>
  <c r="AE29" i="9"/>
  <c r="W28" i="9"/>
  <c r="Q28" i="9"/>
  <c r="S28" i="9" s="1"/>
  <c r="BS26" i="9"/>
  <c r="AM26" i="9"/>
  <c r="CY22" i="9"/>
  <c r="BS22" i="9"/>
  <c r="AM22" i="9"/>
  <c r="CE24" i="9"/>
  <c r="BW16" i="9"/>
  <c r="CI16" i="9"/>
  <c r="BC10" i="9"/>
  <c r="W10" i="9"/>
  <c r="AU32" i="9"/>
  <c r="CA32" i="9"/>
  <c r="CH48" i="9"/>
  <c r="BC16" i="9"/>
  <c r="AG48" i="9"/>
  <c r="AI10" i="9"/>
  <c r="AY8" i="9"/>
  <c r="Q42" i="9"/>
  <c r="R26" i="9"/>
  <c r="CE18" i="9"/>
  <c r="BS10" i="9"/>
  <c r="CO48" i="9"/>
  <c r="CQ8" i="9"/>
  <c r="CD48" i="9"/>
  <c r="BO42" i="9"/>
  <c r="R37" i="9"/>
  <c r="S37" i="9" s="1"/>
  <c r="W37" i="9"/>
  <c r="CI26" i="9"/>
  <c r="AY42" i="9"/>
  <c r="AM44" i="9"/>
  <c r="CU42" i="9"/>
  <c r="AI42" i="9"/>
  <c r="W43" i="9"/>
  <c r="R43" i="9"/>
  <c r="S43" i="9" s="1"/>
  <c r="W44" i="9"/>
  <c r="CU46" i="9"/>
  <c r="W42" i="9"/>
  <c r="W39" i="9"/>
  <c r="AI26" i="9"/>
  <c r="CQ26" i="9"/>
  <c r="CE14" i="9"/>
  <c r="CQ40" i="9"/>
  <c r="DC40" i="9"/>
  <c r="AI36" i="9"/>
  <c r="AY30" i="9"/>
  <c r="AU28" i="9"/>
  <c r="AM28" i="9"/>
  <c r="AA16" i="9"/>
  <c r="U48" i="9"/>
  <c r="W8" i="9"/>
  <c r="W32" i="9"/>
  <c r="AU16" i="9"/>
  <c r="BO12" i="9"/>
  <c r="AI12" i="9"/>
  <c r="W11" i="9"/>
  <c r="BG10" i="9"/>
  <c r="AA10" i="9"/>
  <c r="AQ8" i="9"/>
  <c r="R23" i="9"/>
  <c r="S23" i="9" s="1"/>
  <c r="BK10" i="9"/>
  <c r="CU10" i="9"/>
  <c r="DC8" i="9"/>
  <c r="DI48" i="9"/>
  <c r="DG48" i="9"/>
  <c r="S27" i="9"/>
  <c r="BK48" i="9" l="1"/>
  <c r="CQ48" i="9"/>
  <c r="S44" i="9"/>
  <c r="AI48" i="9"/>
  <c r="S8" i="9"/>
  <c r="BC48" i="9"/>
  <c r="BO48" i="9"/>
  <c r="R41" i="9"/>
  <c r="S41" i="9" s="1"/>
  <c r="Q20" i="9"/>
  <c r="BJ48" i="9"/>
  <c r="DC44" i="9"/>
  <c r="DC48" i="9" s="1"/>
  <c r="Q16" i="9"/>
  <c r="S16" i="9" s="1"/>
  <c r="BK16" i="9"/>
  <c r="BB48" i="9"/>
  <c r="DA48" i="9"/>
  <c r="Q40" i="9"/>
  <c r="S40" i="9" s="1"/>
  <c r="CY44" i="9"/>
  <c r="R9" i="9"/>
  <c r="Q12" i="9"/>
  <c r="R46" i="9"/>
  <c r="S46" i="9" s="1"/>
  <c r="R35" i="9"/>
  <c r="S35" i="9" s="1"/>
  <c r="Z48" i="9"/>
  <c r="AY21" i="9"/>
  <c r="R21" i="9"/>
  <c r="S21" i="9" s="1"/>
  <c r="CY11" i="9"/>
  <c r="CX48" i="9"/>
  <c r="BG12" i="9"/>
  <c r="R8" i="9"/>
  <c r="AO48" i="9"/>
  <c r="BE48" i="9"/>
  <c r="BG19" i="9"/>
  <c r="BR48" i="9"/>
  <c r="AM12" i="9"/>
  <c r="AM48" i="9" s="1"/>
  <c r="CA10" i="9"/>
  <c r="BY48" i="9"/>
  <c r="AD48" i="9"/>
  <c r="R39" i="9"/>
  <c r="S39" i="9" s="1"/>
  <c r="Q18" i="9"/>
  <c r="AS48" i="9"/>
  <c r="R29" i="9"/>
  <c r="S29" i="9" s="1"/>
  <c r="AX48" i="9"/>
  <c r="CM10" i="9"/>
  <c r="CM48" i="9" s="1"/>
  <c r="AA32" i="9"/>
  <c r="BV48" i="9"/>
  <c r="R13" i="9"/>
  <c r="S13" i="9" s="1"/>
  <c r="W14" i="9"/>
  <c r="W48" i="9" s="1"/>
  <c r="CP48" i="9"/>
  <c r="V48" i="9"/>
  <c r="R31" i="9"/>
  <c r="S31" i="9" s="1"/>
  <c r="AL48" i="9"/>
  <c r="CA42" i="9"/>
  <c r="Y48" i="9"/>
  <c r="AA36" i="9"/>
  <c r="BA48" i="9"/>
  <c r="CW48" i="9"/>
  <c r="R12" i="9"/>
  <c r="AA12" i="9"/>
  <c r="R20" i="9"/>
  <c r="BZ48" i="9"/>
  <c r="AE8" i="9"/>
  <c r="AE48" i="9" s="1"/>
  <c r="AH48" i="9"/>
  <c r="W34" i="9"/>
  <c r="R22" i="9"/>
  <c r="S22" i="9" s="1"/>
  <c r="R44" i="9"/>
  <c r="Q10" i="9"/>
  <c r="S10" i="9" s="1"/>
  <c r="BU48" i="9"/>
  <c r="AQ20" i="9"/>
  <c r="AQ48" i="9" s="1"/>
  <c r="AY20" i="9"/>
  <c r="AY48" i="9" s="1"/>
  <c r="BN48" i="9"/>
  <c r="R16" i="9"/>
  <c r="R11" i="9"/>
  <c r="S11" i="9" s="1"/>
  <c r="AK48" i="9"/>
  <c r="BS34" i="9"/>
  <c r="R38" i="9"/>
  <c r="S38" i="9" s="1"/>
  <c r="Q14" i="9"/>
  <c r="S14" i="9" s="1"/>
  <c r="AU8" i="9"/>
  <c r="AU48" i="9" s="1"/>
  <c r="R18" i="9"/>
  <c r="AW48" i="9"/>
  <c r="Q34" i="9"/>
  <c r="S34" i="9" s="1"/>
  <c r="CI48" i="9"/>
  <c r="CI40" i="9"/>
  <c r="BS16" i="9"/>
  <c r="BS48" i="9" s="1"/>
  <c r="BQ48" i="9"/>
  <c r="Q24" i="9"/>
  <c r="S24" i="9" s="1"/>
  <c r="W24" i="9"/>
  <c r="BM48" i="9"/>
  <c r="CA12" i="9"/>
  <c r="K8" i="9"/>
  <c r="K48" i="9" s="1"/>
  <c r="DK25" i="9"/>
  <c r="DK48" i="9" s="1"/>
  <c r="S18" i="9" l="1"/>
  <c r="CY48" i="9"/>
  <c r="S20" i="9"/>
  <c r="AA48" i="9"/>
  <c r="Q48" i="9"/>
  <c r="S48" i="9"/>
  <c r="R48" i="9"/>
  <c r="S9" i="9"/>
  <c r="BF9" i="9"/>
  <c r="CA48" i="9"/>
  <c r="S12" i="9"/>
  <c r="BF48" i="9" l="1"/>
  <c r="BG9" i="9"/>
  <c r="BG48" i="9" s="1"/>
</calcChain>
</file>

<file path=xl/sharedStrings.xml><?xml version="1.0" encoding="utf-8"?>
<sst xmlns="http://schemas.openxmlformats.org/spreadsheetml/2006/main" count="153" uniqueCount="40">
  <si>
    <t>Payment</t>
  </si>
  <si>
    <t xml:space="preserve">   UMCP Fraternity/Sorority Houses (Auxiliary)</t>
  </si>
  <si>
    <t xml:space="preserve">   UMBC Resident Hall Renovation (Auxiliary)</t>
  </si>
  <si>
    <t xml:space="preserve">         BSU New Student Center (Auxiliary)</t>
  </si>
  <si>
    <t xml:space="preserve">       SU Dormitory Renovations (Auxiliary)</t>
  </si>
  <si>
    <t xml:space="preserve">  SU Mixed-Used - Student Housing (Auxiliary)</t>
  </si>
  <si>
    <t xml:space="preserve">      TU Resident Hall Renovations (Auxiliary)</t>
  </si>
  <si>
    <t>TU Towson Center Arena Improvement (Auxiliary)</t>
  </si>
  <si>
    <t xml:space="preserve">    TU West Village Parking Structure (Auxiliary)</t>
  </si>
  <si>
    <t>Date</t>
  </si>
  <si>
    <t>Principal</t>
  </si>
  <si>
    <t>Interest</t>
  </si>
  <si>
    <t>Total</t>
  </si>
  <si>
    <t xml:space="preserve"> </t>
  </si>
  <si>
    <t xml:space="preserve">       University System of Maryland</t>
  </si>
  <si>
    <t xml:space="preserve"> UMCP Repl Carroll, Caroline, Wicomico (Aux)</t>
  </si>
  <si>
    <t>TU West Village Dining Commons (Auxiliary)</t>
  </si>
  <si>
    <t xml:space="preserve">   UMCP High Rise Residence - 33rd (Auxiliary)</t>
  </si>
  <si>
    <t xml:space="preserve">   UMB Pratt Street Garage Renov. (Auxiliary)</t>
  </si>
  <si>
    <t xml:space="preserve">     UMB New Campus Center (Auxiliary)</t>
  </si>
  <si>
    <t xml:space="preserve">        Total Academic Projects - 2012C</t>
  </si>
  <si>
    <t xml:space="preserve">    2012 Series C Bond Funded Projects</t>
  </si>
  <si>
    <t xml:space="preserve">           Total Auxiliary Projects - 2012C</t>
  </si>
  <si>
    <t xml:space="preserve">   TU Burdick PH 2&amp;3 Air Conditioning (Auxiliary)</t>
  </si>
  <si>
    <t>TU infrashtructure &amp; Site Improvement (Aux)</t>
  </si>
  <si>
    <t>UMCP CSS &amp; Residence Halls SCUB (Auxiliary)</t>
  </si>
  <si>
    <t xml:space="preserve">         CSU Parking Garage (Auxiliary)</t>
  </si>
  <si>
    <t xml:space="preserve">  TU Student Housing - West Village PH II (Aux)</t>
  </si>
  <si>
    <t xml:space="preserve">  UMB Elevator &amp; Fire Alarm Improvement (Aux)</t>
  </si>
  <si>
    <t xml:space="preserve"> UMBC Replace of Communication Tower (Aux)</t>
  </si>
  <si>
    <t xml:space="preserve">      UMBC Dining Hall: Upgrades (Auxiliary)</t>
  </si>
  <si>
    <t xml:space="preserve">           UMBC Surface Lots (Auxiliary)</t>
  </si>
  <si>
    <t xml:space="preserve">       2012 C Bonds Original</t>
  </si>
  <si>
    <t xml:space="preserve">       2012 C Ref on 2021B</t>
  </si>
  <si>
    <t xml:space="preserve">                    2012 C Bonds Total</t>
  </si>
  <si>
    <t>Distribution of Debt Services after 2022B</t>
  </si>
  <si>
    <t xml:space="preserve">       2012 C Ref on 2022B</t>
  </si>
  <si>
    <t xml:space="preserve">                                           Total Debt Services - 2012 Series C After 2022B Bonds</t>
  </si>
  <si>
    <t>Academic Projects</t>
  </si>
  <si>
    <t xml:space="preserve">   Debt Svc from Earnings/Interest/Plant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</si>
</sst>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0.00000%"/>
  </numFmts>
  <fonts count="4" x14ac:knownFonts="1">
    <font>
      <sz val="10"/>
      <name val="Arial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ED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38" fontId="0" fillId="0" borderId="0" xfId="0" applyNumberFormat="1" applyAlignment="1">
      <alignment horizontal="right"/>
    </xf>
    <xf numFmtId="38" fontId="0" fillId="0" borderId="0" xfId="0" quotePrefix="1" applyNumberFormat="1" applyAlignment="1">
      <alignment horizontal="left"/>
    </xf>
    <xf numFmtId="38" fontId="0" fillId="0" borderId="0" xfId="0" applyNumberFormat="1"/>
    <xf numFmtId="3" fontId="0" fillId="0" borderId="0" xfId="0" applyNumberFormat="1"/>
    <xf numFmtId="38" fontId="0" fillId="0" borderId="0" xfId="0" applyNumberFormat="1" applyAlignment="1">
      <alignment horizontal="left"/>
    </xf>
    <xf numFmtId="165" fontId="0" fillId="0" borderId="0" xfId="0" applyNumberFormat="1"/>
    <xf numFmtId="164" fontId="0" fillId="0" borderId="1" xfId="0" applyNumberFormat="1" applyBorder="1" applyAlignment="1">
      <alignment horizontal="center"/>
    </xf>
    <xf numFmtId="38" fontId="0" fillId="0" borderId="2" xfId="0" quotePrefix="1" applyNumberFormat="1" applyBorder="1" applyAlignment="1">
      <alignment horizontal="left"/>
    </xf>
    <xf numFmtId="38" fontId="0" fillId="0" borderId="5" xfId="0" applyNumberFormat="1" applyBorder="1" applyAlignment="1">
      <alignment horizontal="right"/>
    </xf>
    <xf numFmtId="38" fontId="0" fillId="0" borderId="4" xfId="0" applyNumberFormat="1" applyBorder="1" applyAlignment="1">
      <alignment horizontal="right"/>
    </xf>
    <xf numFmtId="38" fontId="0" fillId="0" borderId="3" xfId="0" applyNumberFormat="1" applyBorder="1" applyAlignment="1">
      <alignment horizontal="right"/>
    </xf>
    <xf numFmtId="3" fontId="0" fillId="0" borderId="2" xfId="0" quotePrefix="1" applyNumberFormat="1" applyBorder="1" applyAlignment="1">
      <alignment horizontal="left"/>
    </xf>
    <xf numFmtId="3" fontId="0" fillId="0" borderId="3" xfId="0" applyNumberFormat="1" applyBorder="1"/>
    <xf numFmtId="3" fontId="0" fillId="0" borderId="4" xfId="0" applyNumberFormat="1" applyBorder="1"/>
    <xf numFmtId="3" fontId="0" fillId="0" borderId="2" xfId="0" applyNumberFormat="1" applyBorder="1" applyAlignment="1">
      <alignment horizontal="left"/>
    </xf>
    <xf numFmtId="165" fontId="0" fillId="0" borderId="6" xfId="0" applyNumberFormat="1" applyBorder="1" applyAlignment="1">
      <alignment horizontal="center"/>
    </xf>
    <xf numFmtId="165" fontId="0" fillId="0" borderId="7" xfId="0" applyNumberFormat="1" applyBorder="1"/>
    <xf numFmtId="165" fontId="0" fillId="0" borderId="5" xfId="0" applyNumberFormat="1" applyBorder="1"/>
    <xf numFmtId="165" fontId="0" fillId="0" borderId="4" xfId="0" applyNumberFormat="1" applyBorder="1" applyAlignment="1">
      <alignment horizontal="right"/>
    </xf>
    <xf numFmtId="165" fontId="0" fillId="0" borderId="5" xfId="0" applyNumberFormat="1" applyBorder="1" applyAlignment="1">
      <alignment horizontal="right"/>
    </xf>
    <xf numFmtId="165" fontId="0" fillId="0" borderId="2" xfId="0" quotePrefix="1" applyNumberFormat="1" applyBorder="1" applyAlignment="1">
      <alignment horizontal="right"/>
    </xf>
    <xf numFmtId="165" fontId="0" fillId="0" borderId="3" xfId="0" applyNumberFormat="1" applyBorder="1"/>
    <xf numFmtId="164" fontId="0" fillId="0" borderId="8" xfId="0" applyNumberFormat="1" applyBorder="1" applyAlignment="1">
      <alignment horizontal="center"/>
    </xf>
    <xf numFmtId="38" fontId="0" fillId="0" borderId="9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0" applyNumberFormat="1"/>
    <xf numFmtId="14" fontId="0" fillId="0" borderId="0" xfId="0" applyNumberFormat="1"/>
    <xf numFmtId="164" fontId="0" fillId="0" borderId="0" xfId="0" applyNumberFormat="1" applyAlignment="1">
      <alignment horizontal="center"/>
    </xf>
    <xf numFmtId="38" fontId="0" fillId="0" borderId="10" xfId="0" applyNumberFormat="1" applyBorder="1" applyAlignment="1">
      <alignment horizontal="right"/>
    </xf>
    <xf numFmtId="38" fontId="0" fillId="0" borderId="11" xfId="0" applyNumberFormat="1" applyBorder="1" applyAlignment="1">
      <alignment horizontal="right"/>
    </xf>
    <xf numFmtId="38" fontId="0" fillId="0" borderId="2" xfId="0" applyNumberFormat="1" applyBorder="1" applyAlignment="1">
      <alignment horizontal="left"/>
    </xf>
    <xf numFmtId="165" fontId="0" fillId="0" borderId="0" xfId="0" applyNumberFormat="1" applyAlignment="1">
      <alignment horizontal="right"/>
    </xf>
    <xf numFmtId="38" fontId="0" fillId="0" borderId="3" xfId="0" applyNumberFormat="1" applyBorder="1"/>
    <xf numFmtId="38" fontId="0" fillId="0" borderId="12" xfId="0" applyNumberFormat="1" applyBorder="1" applyAlignment="1">
      <alignment horizontal="right"/>
    </xf>
    <xf numFmtId="38" fontId="0" fillId="0" borderId="12" xfId="0" applyNumberFormat="1" applyBorder="1"/>
    <xf numFmtId="38" fontId="1" fillId="0" borderId="5" xfId="0" applyNumberFormat="1" applyFont="1" applyBorder="1" applyAlignment="1">
      <alignment horizontal="right"/>
    </xf>
    <xf numFmtId="38" fontId="1" fillId="0" borderId="2" xfId="0" applyNumberFormat="1" applyFont="1" applyBorder="1" applyAlignment="1">
      <alignment horizontal="left"/>
    </xf>
    <xf numFmtId="38" fontId="1" fillId="0" borderId="0" xfId="0" applyNumberFormat="1" applyFont="1" applyAlignment="1">
      <alignment horizontal="right"/>
    </xf>
    <xf numFmtId="38" fontId="1" fillId="2" borderId="7" xfId="0" quotePrefix="1" applyNumberFormat="1" applyFont="1" applyFill="1" applyBorder="1"/>
    <xf numFmtId="38" fontId="1" fillId="2" borderId="5" xfId="0" quotePrefix="1" applyNumberFormat="1" applyFont="1" applyFill="1" applyBorder="1"/>
    <xf numFmtId="38" fontId="1" fillId="2" borderId="11" xfId="0" quotePrefix="1" applyNumberFormat="1" applyFont="1" applyFill="1" applyBorder="1"/>
    <xf numFmtId="38" fontId="2" fillId="0" borderId="11" xfId="0" applyNumberFormat="1" applyFont="1" applyBorder="1"/>
    <xf numFmtId="38" fontId="1" fillId="0" borderId="7" xfId="0" applyNumberFormat="1" applyFont="1" applyBorder="1"/>
    <xf numFmtId="38" fontId="1" fillId="0" borderId="11" xfId="0" applyNumberFormat="1" applyFont="1" applyBorder="1"/>
    <xf numFmtId="164" fontId="0" fillId="3" borderId="0" xfId="0" applyNumberFormat="1" applyFill="1"/>
    <xf numFmtId="165" fontId="0" fillId="0" borderId="4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38" fontId="3" fillId="0" borderId="7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40979-A2A0-4A32-A779-6E2F0B5F687B}">
  <sheetPr>
    <tabColor rgb="FF92D050"/>
  </sheetPr>
  <dimension ref="A1:DV578"/>
  <sheetViews>
    <sheetView tabSelected="1" workbookViewId="0">
      <pane xSplit="2" ySplit="7" topLeftCell="C35" activePane="bottomRight" state="frozen"/>
      <selection pane="topRight" activeCell="C1" sqref="C1"/>
      <selection pane="bottomLeft" activeCell="A8" sqref="A8"/>
      <selection pane="bottomRight" activeCell="C53" sqref="C53"/>
    </sheetView>
  </sheetViews>
  <sheetFormatPr defaultColWidth="13.7109375" defaultRowHeight="12.75" x14ac:dyDescent="0.2"/>
  <cols>
    <col min="1" max="1" width="9.7109375" style="29" customWidth="1"/>
    <col min="2" max="2" width="3.7109375" customWidth="1"/>
    <col min="3" max="3" width="12.42578125" style="3" customWidth="1"/>
    <col min="4" max="4" width="13.7109375" style="3" customWidth="1"/>
    <col min="5" max="5" width="12.5703125" style="3" customWidth="1"/>
    <col min="6" max="8" width="12.7109375" style="3" customWidth="1"/>
    <col min="9" max="11" width="12.5703125" style="3" customWidth="1"/>
    <col min="12" max="12" width="3.7109375" style="5" customWidth="1"/>
    <col min="13" max="13" width="12.5703125" style="5" customWidth="1"/>
    <col min="14" max="14" width="11" style="5" customWidth="1"/>
    <col min="15" max="15" width="13.7109375" style="5"/>
    <col min="16" max="16" width="3.7109375" style="5" customWidth="1"/>
    <col min="20" max="20" width="3.7109375" style="5" customWidth="1"/>
    <col min="24" max="24" width="3.7109375" style="5" customWidth="1"/>
    <col min="25" max="27" width="13.7109375" style="5"/>
    <col min="28" max="28" width="3.7109375" style="5" customWidth="1"/>
    <col min="29" max="31" width="13.7109375" style="5"/>
    <col min="32" max="32" width="3.7109375" style="5" customWidth="1"/>
    <col min="33" max="35" width="13.7109375" style="5"/>
    <col min="36" max="36" width="3.7109375" style="5" customWidth="1"/>
    <col min="40" max="40" width="3.7109375" style="5" customWidth="1"/>
    <col min="44" max="44" width="3.7109375" style="5" customWidth="1"/>
    <col min="48" max="48" width="3.7109375" style="6" customWidth="1"/>
    <col min="52" max="52" width="3.7109375" customWidth="1"/>
    <col min="56" max="56" width="3.7109375" customWidth="1"/>
    <col min="60" max="60" width="3.7109375" customWidth="1"/>
    <col min="64" max="64" width="3.7109375" customWidth="1"/>
    <col min="65" max="67" width="13.7109375" style="6"/>
    <col min="68" max="68" width="3.7109375" style="6" customWidth="1"/>
    <col min="69" max="71" width="13.7109375" style="6"/>
    <col min="72" max="72" width="3.7109375" style="6" customWidth="1"/>
    <col min="73" max="75" width="13.7109375" style="6"/>
    <col min="76" max="76" width="3.7109375" style="6" customWidth="1"/>
    <col min="77" max="79" width="13.7109375" style="6"/>
    <col min="80" max="80" width="3.7109375" style="6" customWidth="1"/>
    <col min="81" max="83" width="13.7109375" style="6"/>
    <col min="84" max="84" width="3.7109375" style="6" customWidth="1"/>
    <col min="85" max="87" width="13.7109375" style="6"/>
    <col min="88" max="88" width="3.7109375" style="6" customWidth="1"/>
    <col min="89" max="91" width="13.7109375" style="6"/>
    <col min="92" max="92" width="3.7109375" style="6" customWidth="1"/>
    <col min="93" max="95" width="13.7109375" style="6"/>
    <col min="96" max="96" width="3.7109375" style="6" customWidth="1"/>
    <col min="97" max="99" width="13.7109375" style="6"/>
    <col min="100" max="100" width="3.7109375" style="6" customWidth="1"/>
    <col min="101" max="103" width="12.7109375" style="6" customWidth="1"/>
    <col min="104" max="104" width="3.7109375" style="6" customWidth="1"/>
    <col min="105" max="107" width="13.7109375" style="6"/>
    <col min="108" max="108" width="3.7109375" style="6" customWidth="1"/>
    <col min="109" max="111" width="13.7109375" style="6"/>
    <col min="112" max="112" width="3.7109375" style="6" customWidth="1"/>
    <col min="113" max="115" width="13.7109375" style="6"/>
  </cols>
  <sheetData>
    <row r="1" spans="1:126" x14ac:dyDescent="0.2">
      <c r="A1" s="1"/>
      <c r="B1" s="2"/>
      <c r="D1" s="4"/>
      <c r="E1" s="4"/>
      <c r="F1" s="4" t="s">
        <v>14</v>
      </c>
      <c r="G1" s="4"/>
      <c r="H1" s="4"/>
      <c r="I1" s="4"/>
      <c r="J1" s="4"/>
      <c r="M1" s="4"/>
      <c r="Q1" s="4" t="s">
        <v>14</v>
      </c>
      <c r="U1" s="4"/>
      <c r="Y1" s="4"/>
      <c r="AC1" s="4" t="s">
        <v>14</v>
      </c>
      <c r="AG1" s="4"/>
      <c r="AK1" s="4"/>
      <c r="AO1" s="4" t="s">
        <v>14</v>
      </c>
      <c r="AS1" s="4"/>
      <c r="AW1" s="4"/>
      <c r="BA1" s="4" t="s">
        <v>14</v>
      </c>
      <c r="BE1" s="4"/>
      <c r="BI1" s="4"/>
      <c r="BM1" s="4" t="s">
        <v>14</v>
      </c>
      <c r="BQ1" s="4"/>
      <c r="BU1" s="4"/>
      <c r="BY1" s="4" t="s">
        <v>14</v>
      </c>
      <c r="CC1" s="4"/>
      <c r="CG1" s="4"/>
      <c r="CK1" s="4" t="s">
        <v>14</v>
      </c>
      <c r="CO1" s="4"/>
      <c r="CS1" s="4"/>
      <c r="CW1" s="4" t="s">
        <v>14</v>
      </c>
      <c r="DA1" s="4"/>
      <c r="DI1" s="4" t="s">
        <v>14</v>
      </c>
    </row>
    <row r="2" spans="1:126" x14ac:dyDescent="0.2">
      <c r="A2" s="1"/>
      <c r="B2" s="2"/>
      <c r="D2" s="4"/>
      <c r="E2" s="4"/>
      <c r="F2" s="4" t="s">
        <v>35</v>
      </c>
      <c r="G2" s="4"/>
      <c r="H2" s="4"/>
      <c r="I2" s="4"/>
      <c r="J2" s="4"/>
      <c r="M2" s="4"/>
      <c r="Q2" s="4" t="s">
        <v>35</v>
      </c>
      <c r="U2" s="4"/>
      <c r="Y2" s="4"/>
      <c r="AC2" s="4" t="s">
        <v>35</v>
      </c>
      <c r="AG2" s="4"/>
      <c r="AK2" s="4"/>
      <c r="AO2" s="4" t="s">
        <v>35</v>
      </c>
      <c r="AS2" s="4"/>
      <c r="AW2" s="4"/>
      <c r="BA2" s="4" t="s">
        <v>35</v>
      </c>
      <c r="BE2" s="4"/>
      <c r="BI2" s="4"/>
      <c r="BM2" s="4" t="s">
        <v>35</v>
      </c>
      <c r="BQ2" s="4"/>
      <c r="BU2" s="4"/>
      <c r="BY2" s="4" t="s">
        <v>35</v>
      </c>
      <c r="CC2" s="4"/>
      <c r="CG2" s="4"/>
      <c r="CK2" s="4" t="s">
        <v>35</v>
      </c>
      <c r="CO2" s="4"/>
      <c r="CS2" s="4"/>
      <c r="CW2" s="4" t="s">
        <v>35</v>
      </c>
      <c r="DA2" s="4"/>
      <c r="DI2" s="4" t="s">
        <v>35</v>
      </c>
    </row>
    <row r="3" spans="1:126" x14ac:dyDescent="0.2">
      <c r="A3" s="1"/>
      <c r="B3" s="2"/>
      <c r="D3" s="7"/>
      <c r="E3" s="7"/>
      <c r="F3" s="4" t="s">
        <v>21</v>
      </c>
      <c r="G3" s="4"/>
      <c r="H3" s="4"/>
      <c r="I3" s="7"/>
      <c r="J3" s="7"/>
      <c r="M3" s="4"/>
      <c r="Q3" s="4" t="s">
        <v>21</v>
      </c>
      <c r="R3" s="8"/>
      <c r="U3" s="4"/>
      <c r="Y3" s="4"/>
      <c r="AC3" s="4" t="s">
        <v>21</v>
      </c>
      <c r="AG3" s="4"/>
      <c r="AK3" s="4"/>
      <c r="AO3" s="4" t="s">
        <v>21</v>
      </c>
      <c r="AS3" s="4"/>
      <c r="AW3" s="4"/>
      <c r="BA3" s="4" t="s">
        <v>21</v>
      </c>
      <c r="BE3" s="4"/>
      <c r="BI3" s="4"/>
      <c r="BM3" s="4" t="s">
        <v>21</v>
      </c>
      <c r="BQ3" s="4"/>
      <c r="BU3" s="4"/>
      <c r="BY3" s="4" t="s">
        <v>21</v>
      </c>
      <c r="CC3" s="4"/>
      <c r="CG3" s="4"/>
      <c r="CK3" s="4" t="s">
        <v>21</v>
      </c>
      <c r="CO3" s="4"/>
      <c r="CS3" s="4"/>
      <c r="CW3" s="4" t="s">
        <v>21</v>
      </c>
      <c r="DA3" s="4"/>
      <c r="DI3" s="4" t="s">
        <v>21</v>
      </c>
    </row>
    <row r="4" spans="1:126" x14ac:dyDescent="0.2">
      <c r="A4" s="1"/>
      <c r="B4" s="2"/>
      <c r="C4" s="7"/>
      <c r="D4" s="4"/>
      <c r="E4" s="4"/>
      <c r="F4" s="4"/>
      <c r="G4" s="4"/>
      <c r="H4" s="4"/>
      <c r="I4" s="4"/>
      <c r="J4" s="4"/>
    </row>
    <row r="5" spans="1:126" x14ac:dyDescent="0.2">
      <c r="A5" s="9" t="s">
        <v>0</v>
      </c>
      <c r="C5" s="42" t="s">
        <v>37</v>
      </c>
      <c r="D5" s="43"/>
      <c r="E5" s="43"/>
      <c r="F5" s="43"/>
      <c r="G5" s="43"/>
      <c r="H5" s="43"/>
      <c r="I5" s="43"/>
      <c r="J5" s="43"/>
      <c r="K5" s="44"/>
      <c r="M5" s="10" t="s">
        <v>20</v>
      </c>
      <c r="N5" s="11"/>
      <c r="O5" s="12"/>
      <c r="Q5" s="10" t="s">
        <v>22</v>
      </c>
      <c r="R5" s="13"/>
      <c r="S5" s="12"/>
      <c r="U5" s="17" t="s">
        <v>15</v>
      </c>
      <c r="V5" s="15"/>
      <c r="W5" s="16"/>
      <c r="Y5" s="14" t="s">
        <v>1</v>
      </c>
      <c r="Z5" s="15"/>
      <c r="AA5" s="16"/>
      <c r="AC5" s="17" t="s">
        <v>17</v>
      </c>
      <c r="AD5" s="15"/>
      <c r="AE5" s="16"/>
      <c r="AG5" s="17" t="s">
        <v>25</v>
      </c>
      <c r="AH5" s="15"/>
      <c r="AI5" s="16"/>
      <c r="AK5" s="14" t="s">
        <v>28</v>
      </c>
      <c r="AL5" s="15"/>
      <c r="AM5" s="16"/>
      <c r="AO5" s="14" t="s">
        <v>18</v>
      </c>
      <c r="AP5" s="15"/>
      <c r="AQ5" s="16"/>
      <c r="AS5" s="17" t="s">
        <v>19</v>
      </c>
      <c r="AT5" s="15"/>
      <c r="AU5" s="16"/>
      <c r="AW5" s="14" t="s">
        <v>2</v>
      </c>
      <c r="AX5" s="15"/>
      <c r="AY5" s="16"/>
      <c r="AZ5" s="6"/>
      <c r="BA5" s="14" t="s">
        <v>29</v>
      </c>
      <c r="BB5" s="15"/>
      <c r="BC5" s="16"/>
      <c r="BD5" s="6"/>
      <c r="BE5" s="14" t="s">
        <v>30</v>
      </c>
      <c r="BF5" s="15"/>
      <c r="BG5" s="16"/>
      <c r="BH5" s="6"/>
      <c r="BI5" s="14" t="s">
        <v>31</v>
      </c>
      <c r="BJ5" s="15"/>
      <c r="BK5" s="16"/>
      <c r="BL5" s="6"/>
      <c r="BM5" s="14" t="s">
        <v>3</v>
      </c>
      <c r="BN5" s="15"/>
      <c r="BO5" s="16"/>
      <c r="BQ5" s="14" t="s">
        <v>26</v>
      </c>
      <c r="BR5" s="15"/>
      <c r="BS5" s="16"/>
      <c r="BU5" s="14" t="s">
        <v>4</v>
      </c>
      <c r="BV5" s="15"/>
      <c r="BW5" s="16"/>
      <c r="BY5" s="17" t="s">
        <v>5</v>
      </c>
      <c r="BZ5" s="15"/>
      <c r="CA5" s="16"/>
      <c r="CC5" s="14" t="s">
        <v>23</v>
      </c>
      <c r="CD5" s="15"/>
      <c r="CE5" s="16"/>
      <c r="CG5" s="17" t="s">
        <v>6</v>
      </c>
      <c r="CH5" s="15"/>
      <c r="CI5" s="16"/>
      <c r="CK5" s="17" t="s">
        <v>27</v>
      </c>
      <c r="CL5" s="15"/>
      <c r="CM5" s="16"/>
      <c r="CO5" s="17" t="s">
        <v>7</v>
      </c>
      <c r="CP5" s="15"/>
      <c r="CQ5" s="16"/>
      <c r="CS5" s="17" t="s">
        <v>16</v>
      </c>
      <c r="CT5" s="15"/>
      <c r="CU5" s="16"/>
      <c r="CW5" s="17" t="s">
        <v>24</v>
      </c>
      <c r="CX5" s="15"/>
      <c r="CY5" s="16"/>
      <c r="DA5" s="14" t="s">
        <v>8</v>
      </c>
      <c r="DB5" s="15"/>
      <c r="DC5" s="16"/>
      <c r="DE5" s="17" t="s">
        <v>39</v>
      </c>
      <c r="DF5" s="15"/>
      <c r="DG5" s="16"/>
      <c r="DI5" s="17" t="s">
        <v>39</v>
      </c>
      <c r="DJ5" s="15"/>
      <c r="DK5" s="16"/>
    </row>
    <row r="6" spans="1:126" s="8" customFormat="1" x14ac:dyDescent="0.2">
      <c r="A6" s="18" t="s">
        <v>9</v>
      </c>
      <c r="C6" s="34" t="s">
        <v>32</v>
      </c>
      <c r="D6" s="33"/>
      <c r="E6" s="46" t="s">
        <v>33</v>
      </c>
      <c r="F6" s="47"/>
      <c r="G6" s="51" t="s">
        <v>36</v>
      </c>
      <c r="H6" s="45"/>
      <c r="I6" s="40" t="s">
        <v>34</v>
      </c>
      <c r="J6" s="39"/>
      <c r="K6" s="33"/>
      <c r="L6" s="5"/>
      <c r="M6" s="19">
        <v>3.05169E-2</v>
      </c>
      <c r="N6" s="20">
        <v>4.8390900000000001E-2</v>
      </c>
      <c r="O6" s="21">
        <v>6.7039600000000005E-2</v>
      </c>
      <c r="P6" s="5"/>
      <c r="Q6" s="19">
        <f>U6+Y6+AC6+AO6+AS6+AW6+BM6+BU6+BY6+CC6+CG6+CO6+CS6+CW6+DA6+DE6</f>
        <v>0.96948309999999993</v>
      </c>
      <c r="R6" s="22">
        <f>V6+Z6+AD6+AH6+AP6+AT6+AX6+BN6+BR6+BV6+BZ6+CD6+CH6+CL6+CP6+CT6+CX6+DB6+DF6</f>
        <v>0.9516093000000001</v>
      </c>
      <c r="S6" s="22">
        <f>W6+AA6+AE6+AI6+AQ6+AU6+AY6+BO6+BS6+BW6+CA6+CE6+CI6+CM6+CQ6+CU6+CY6+DC6+DG6+AM6+BC6+BG6+BK6</f>
        <v>0.93296049999999997</v>
      </c>
      <c r="T6" s="5"/>
      <c r="U6" s="23">
        <v>7.1981600000000007E-2</v>
      </c>
      <c r="V6" s="24">
        <v>0.22637460000000001</v>
      </c>
      <c r="W6" s="21">
        <v>0.23076369999999999</v>
      </c>
      <c r="X6" s="5"/>
      <c r="Y6" s="23">
        <v>7.2746E-3</v>
      </c>
      <c r="Z6" s="24">
        <v>1.11833E-2</v>
      </c>
      <c r="AA6" s="21">
        <v>1.14001E-2</v>
      </c>
      <c r="AB6" s="5"/>
      <c r="AC6" s="23">
        <v>1.21449E-2</v>
      </c>
      <c r="AD6" s="24">
        <v>6.4396099999999998E-2</v>
      </c>
      <c r="AE6" s="21">
        <v>6.7212599999999997E-2</v>
      </c>
      <c r="AF6" s="5"/>
      <c r="AG6" s="23">
        <v>0</v>
      </c>
      <c r="AH6" s="24">
        <v>7.5637999999999999E-3</v>
      </c>
      <c r="AI6" s="21">
        <v>7.7105000000000003E-3</v>
      </c>
      <c r="AJ6" s="5"/>
      <c r="AK6" s="23">
        <v>0</v>
      </c>
      <c r="AL6" s="24">
        <v>0</v>
      </c>
      <c r="AM6" s="21">
        <v>2.0699999999999999E-4</v>
      </c>
      <c r="AN6" s="5"/>
      <c r="AO6" s="23">
        <v>3.8904999999999999E-3</v>
      </c>
      <c r="AP6" s="24">
        <v>1.65988E-2</v>
      </c>
      <c r="AQ6" s="21">
        <v>1.6920600000000001E-2</v>
      </c>
      <c r="AR6" s="5"/>
      <c r="AS6" s="23">
        <v>2.1699999999999999E-4</v>
      </c>
      <c r="AT6" s="24">
        <v>3.323E-4</v>
      </c>
      <c r="AU6" s="21">
        <v>3.3869999999999999E-4</v>
      </c>
      <c r="AW6" s="23">
        <v>4.0615400000000003E-2</v>
      </c>
      <c r="AX6" s="24">
        <v>0.1077428</v>
      </c>
      <c r="AY6" s="21">
        <v>0.11312469999999999</v>
      </c>
      <c r="AZ6" s="35"/>
      <c r="BA6" s="23">
        <v>0</v>
      </c>
      <c r="BB6" s="24">
        <v>0</v>
      </c>
      <c r="BC6" s="21">
        <v>1.4970000000000001E-4</v>
      </c>
      <c r="BD6" s="35"/>
      <c r="BE6" s="23">
        <v>0</v>
      </c>
      <c r="BF6" s="24">
        <v>0</v>
      </c>
      <c r="BG6" s="21">
        <v>3.1399999999999998E-5</v>
      </c>
      <c r="BH6" s="35"/>
      <c r="BI6" s="23">
        <v>0</v>
      </c>
      <c r="BJ6" s="24">
        <v>0</v>
      </c>
      <c r="BK6" s="21">
        <v>3.7499999999999997E-5</v>
      </c>
      <c r="BL6" s="35"/>
      <c r="BM6" s="23">
        <v>0.102067</v>
      </c>
      <c r="BN6" s="24">
        <v>0.18141769999999999</v>
      </c>
      <c r="BO6" s="21">
        <v>0.1849432</v>
      </c>
      <c r="BQ6" s="23">
        <v>0</v>
      </c>
      <c r="BR6" s="24">
        <v>7.5599999999999994E-5</v>
      </c>
      <c r="BS6" s="21">
        <v>7.7000000000000001E-5</v>
      </c>
      <c r="BU6" s="23">
        <v>4.4026799999999998E-2</v>
      </c>
      <c r="BV6" s="24">
        <v>0.11027099999999999</v>
      </c>
      <c r="BW6" s="21">
        <v>0.132913</v>
      </c>
      <c r="BY6" s="23">
        <v>2.4600000000000002E-5</v>
      </c>
      <c r="BZ6" s="24">
        <v>2.4700000000000001E-5</v>
      </c>
      <c r="CA6" s="21">
        <v>2.5199999999999999E-5</v>
      </c>
      <c r="CC6" s="23">
        <v>1.4890000000000001E-3</v>
      </c>
      <c r="CD6" s="24">
        <v>8.3578999999999997E-3</v>
      </c>
      <c r="CE6" s="21">
        <v>1.02696E-2</v>
      </c>
      <c r="CG6" s="23">
        <v>1.27575E-2</v>
      </c>
      <c r="CH6" s="24">
        <v>1.28846E-2</v>
      </c>
      <c r="CI6" s="21">
        <v>1.3134399999999999E-2</v>
      </c>
      <c r="CK6" s="23">
        <v>0</v>
      </c>
      <c r="CL6" s="24">
        <v>1.6980000000000001E-4</v>
      </c>
      <c r="CM6" s="21">
        <v>1.7310000000000001E-4</v>
      </c>
      <c r="CO6" s="23">
        <v>0.1197839</v>
      </c>
      <c r="CP6" s="24">
        <v>0.13547200000000001</v>
      </c>
      <c r="CQ6" s="21">
        <v>0.13809859999999999</v>
      </c>
      <c r="CS6" s="23">
        <v>1.2530000000000001E-4</v>
      </c>
      <c r="CT6" s="24">
        <v>1.2559999999999999E-4</v>
      </c>
      <c r="CU6" s="21">
        <v>1.281E-4</v>
      </c>
      <c r="CW6" s="23">
        <v>3.4E-5</v>
      </c>
      <c r="CX6" s="24">
        <v>3.4100000000000002E-5</v>
      </c>
      <c r="CY6" s="21">
        <v>3.4700000000000003E-5</v>
      </c>
      <c r="DA6" s="23">
        <v>5.0673999999999997E-3</v>
      </c>
      <c r="DB6" s="24">
        <v>5.1669000000000003E-3</v>
      </c>
      <c r="DC6" s="21">
        <v>5.2671000000000003E-3</v>
      </c>
      <c r="DE6" s="23">
        <v>0.54798360000000002</v>
      </c>
      <c r="DF6" s="24">
        <v>6.3417699999999994E-2</v>
      </c>
      <c r="DG6" s="21">
        <v>0</v>
      </c>
      <c r="DI6" s="23"/>
      <c r="DJ6" s="50" t="s">
        <v>38</v>
      </c>
      <c r="DK6" s="49"/>
    </row>
    <row r="7" spans="1:126" x14ac:dyDescent="0.2">
      <c r="A7" s="25"/>
      <c r="C7" s="26" t="s">
        <v>10</v>
      </c>
      <c r="D7" s="26" t="s">
        <v>11</v>
      </c>
      <c r="E7" s="26" t="s">
        <v>10</v>
      </c>
      <c r="F7" s="26" t="s">
        <v>11</v>
      </c>
      <c r="G7" s="26" t="s">
        <v>10</v>
      </c>
      <c r="H7" s="26" t="s">
        <v>11</v>
      </c>
      <c r="I7" s="26" t="s">
        <v>10</v>
      </c>
      <c r="J7" s="26" t="s">
        <v>11</v>
      </c>
      <c r="K7" s="26" t="s">
        <v>12</v>
      </c>
      <c r="M7" s="26" t="s">
        <v>10</v>
      </c>
      <c r="N7" s="26" t="s">
        <v>11</v>
      </c>
      <c r="O7" s="26" t="s">
        <v>12</v>
      </c>
      <c r="Q7" s="26" t="s">
        <v>10</v>
      </c>
      <c r="R7" s="26" t="s">
        <v>11</v>
      </c>
      <c r="S7" s="26" t="s">
        <v>12</v>
      </c>
      <c r="U7" s="27" t="s">
        <v>10</v>
      </c>
      <c r="V7" s="27" t="s">
        <v>11</v>
      </c>
      <c r="W7" s="27" t="s">
        <v>12</v>
      </c>
      <c r="Y7" s="27" t="s">
        <v>10</v>
      </c>
      <c r="Z7" s="27" t="s">
        <v>11</v>
      </c>
      <c r="AA7" s="27" t="s">
        <v>12</v>
      </c>
      <c r="AC7" s="27" t="s">
        <v>10</v>
      </c>
      <c r="AD7" s="27" t="s">
        <v>11</v>
      </c>
      <c r="AE7" s="27" t="s">
        <v>12</v>
      </c>
      <c r="AG7" s="27" t="s">
        <v>10</v>
      </c>
      <c r="AH7" s="27" t="s">
        <v>11</v>
      </c>
      <c r="AI7" s="27" t="s">
        <v>12</v>
      </c>
      <c r="AK7" s="27" t="s">
        <v>10</v>
      </c>
      <c r="AL7" s="27" t="s">
        <v>11</v>
      </c>
      <c r="AM7" s="27" t="s">
        <v>12</v>
      </c>
      <c r="AO7" s="27" t="s">
        <v>10</v>
      </c>
      <c r="AP7" s="27" t="s">
        <v>11</v>
      </c>
      <c r="AQ7" s="27" t="s">
        <v>12</v>
      </c>
      <c r="AS7" s="27" t="s">
        <v>10</v>
      </c>
      <c r="AT7" s="27" t="s">
        <v>11</v>
      </c>
      <c r="AU7" s="27" t="s">
        <v>12</v>
      </c>
      <c r="AW7" s="27" t="s">
        <v>10</v>
      </c>
      <c r="AX7" s="27" t="s">
        <v>11</v>
      </c>
      <c r="AY7" s="27" t="s">
        <v>12</v>
      </c>
      <c r="AZ7" s="28"/>
      <c r="BA7" s="27" t="s">
        <v>10</v>
      </c>
      <c r="BB7" s="27" t="s">
        <v>11</v>
      </c>
      <c r="BC7" s="27" t="s">
        <v>12</v>
      </c>
      <c r="BD7" s="28"/>
      <c r="BE7" s="27" t="s">
        <v>10</v>
      </c>
      <c r="BF7" s="27" t="s">
        <v>11</v>
      </c>
      <c r="BG7" s="27" t="s">
        <v>12</v>
      </c>
      <c r="BH7" s="28"/>
      <c r="BI7" s="27" t="s">
        <v>10</v>
      </c>
      <c r="BJ7" s="27" t="s">
        <v>11</v>
      </c>
      <c r="BK7" s="27" t="s">
        <v>12</v>
      </c>
      <c r="BL7" s="28"/>
      <c r="BM7" s="27" t="s">
        <v>10</v>
      </c>
      <c r="BN7" s="27" t="s">
        <v>11</v>
      </c>
      <c r="BO7" s="27" t="s">
        <v>12</v>
      </c>
      <c r="BQ7" s="27" t="s">
        <v>10</v>
      </c>
      <c r="BR7" s="27" t="s">
        <v>11</v>
      </c>
      <c r="BS7" s="27" t="s">
        <v>12</v>
      </c>
      <c r="BU7" s="27" t="s">
        <v>10</v>
      </c>
      <c r="BV7" s="27" t="s">
        <v>11</v>
      </c>
      <c r="BW7" s="27" t="s">
        <v>12</v>
      </c>
      <c r="BY7" s="27" t="s">
        <v>10</v>
      </c>
      <c r="BZ7" s="27" t="s">
        <v>11</v>
      </c>
      <c r="CA7" s="27" t="s">
        <v>12</v>
      </c>
      <c r="CC7" s="27" t="s">
        <v>10</v>
      </c>
      <c r="CD7" s="27" t="s">
        <v>11</v>
      </c>
      <c r="CE7" s="27" t="s">
        <v>12</v>
      </c>
      <c r="CG7" s="27" t="s">
        <v>10</v>
      </c>
      <c r="CH7" s="27" t="s">
        <v>11</v>
      </c>
      <c r="CI7" s="27" t="s">
        <v>12</v>
      </c>
      <c r="CK7" s="27" t="s">
        <v>10</v>
      </c>
      <c r="CL7" s="27" t="s">
        <v>11</v>
      </c>
      <c r="CM7" s="27" t="s">
        <v>12</v>
      </c>
      <c r="CO7" s="27" t="s">
        <v>10</v>
      </c>
      <c r="CP7" s="27" t="s">
        <v>11</v>
      </c>
      <c r="CQ7" s="27" t="s">
        <v>12</v>
      </c>
      <c r="CS7" s="27" t="s">
        <v>10</v>
      </c>
      <c r="CT7" s="27" t="s">
        <v>11</v>
      </c>
      <c r="CU7" s="27" t="s">
        <v>12</v>
      </c>
      <c r="CW7" s="27" t="s">
        <v>10</v>
      </c>
      <c r="CX7" s="27" t="s">
        <v>11</v>
      </c>
      <c r="CY7" s="27" t="s">
        <v>12</v>
      </c>
      <c r="DA7" s="27" t="s">
        <v>10</v>
      </c>
      <c r="DB7" s="27" t="s">
        <v>11</v>
      </c>
      <c r="DC7" s="27" t="s">
        <v>12</v>
      </c>
      <c r="DE7" s="27" t="s">
        <v>10</v>
      </c>
      <c r="DF7" s="27" t="s">
        <v>11</v>
      </c>
      <c r="DG7" s="27" t="s">
        <v>12</v>
      </c>
      <c r="DI7" s="27" t="s">
        <v>10</v>
      </c>
      <c r="DJ7" s="27" t="s">
        <v>11</v>
      </c>
      <c r="DK7" s="27" t="s">
        <v>12</v>
      </c>
    </row>
    <row r="8" spans="1:126" x14ac:dyDescent="0.2">
      <c r="A8" s="29">
        <v>41365</v>
      </c>
      <c r="B8" t="s">
        <v>13</v>
      </c>
      <c r="C8" s="3">
        <v>1735000</v>
      </c>
      <c r="D8" s="3">
        <v>1774324</v>
      </c>
      <c r="I8" s="3">
        <f>C8+E8</f>
        <v>1735000</v>
      </c>
      <c r="J8" s="3">
        <f>D8+F8</f>
        <v>1774324</v>
      </c>
      <c r="K8" s="3">
        <f>I8+J8</f>
        <v>3509324</v>
      </c>
      <c r="M8" s="36">
        <v>52947</v>
      </c>
      <c r="N8" s="36">
        <v>54147</v>
      </c>
      <c r="O8" s="36">
        <f t="shared" ref="O8:O46" si="0">M8+N8</f>
        <v>107094</v>
      </c>
      <c r="Q8" s="36">
        <f>U8+Y8+AC8+AO8+AS8+AW8+BM8+BU8+BY8+CC8+CG8+CO8+CS8+CW8+DA8+DE8</f>
        <v>1682053.1784999999</v>
      </c>
      <c r="R8" s="13">
        <f>V8+Z8+AD8+AP8+AT8+AX8+BN8+BV8+BZ8+CD8+CH8+CP8+CT8+CX8+DB8+DF8</f>
        <v>1720177.1319244001</v>
      </c>
      <c r="S8" s="36">
        <f>Q8+R8</f>
        <v>3402230.3104244</v>
      </c>
      <c r="U8" s="36">
        <f>I8*$U$6</f>
        <v>124888.07600000002</v>
      </c>
      <c r="V8" s="36">
        <f>J8*$U$6</f>
        <v>127718.68043840001</v>
      </c>
      <c r="W8" s="36">
        <f>U8+V8</f>
        <v>252606.75643840001</v>
      </c>
      <c r="Y8" s="36">
        <f>I8*$Y$6</f>
        <v>12621.431</v>
      </c>
      <c r="Z8" s="36">
        <f>J8*$Y$6</f>
        <v>12907.4973704</v>
      </c>
      <c r="AA8" s="36">
        <f>Y8+Z8</f>
        <v>25528.928370400001</v>
      </c>
      <c r="AC8" s="5">
        <f>I8*$AC$6</f>
        <v>21071.4015</v>
      </c>
      <c r="AD8" s="5">
        <f>J8*$AC$6</f>
        <v>21548.987547600002</v>
      </c>
      <c r="AE8" s="5">
        <f>AC8+AD8</f>
        <v>42620.389047600002</v>
      </c>
      <c r="AG8" s="5">
        <v>0</v>
      </c>
      <c r="AH8" s="5">
        <v>0</v>
      </c>
      <c r="AI8" s="5">
        <f>AG8+AH8</f>
        <v>0</v>
      </c>
      <c r="AK8" s="5">
        <v>0</v>
      </c>
      <c r="AL8" s="5">
        <v>0</v>
      </c>
      <c r="AM8" s="5">
        <f>AK8+AL8</f>
        <v>0</v>
      </c>
      <c r="AO8" s="5">
        <f>I8*$AO$6</f>
        <v>6750.0174999999999</v>
      </c>
      <c r="AP8" s="5">
        <f>J8*$AO$6</f>
        <v>6903.0075219999999</v>
      </c>
      <c r="AQ8" s="5">
        <f>AO8+AP8</f>
        <v>13653.025022</v>
      </c>
      <c r="AS8" s="5">
        <f>I8*$AS$6</f>
        <v>376.495</v>
      </c>
      <c r="AT8" s="5">
        <f>J8*$AS$6</f>
        <v>385.02830799999998</v>
      </c>
      <c r="AU8" s="5">
        <f>AS8+AT8</f>
        <v>761.52330800000004</v>
      </c>
      <c r="AV8" s="5"/>
      <c r="AW8" s="36">
        <f>I8*$AW$6</f>
        <v>70467.719000000012</v>
      </c>
      <c r="AX8" s="36">
        <f>J8*$AW$6</f>
        <v>72064.878989600009</v>
      </c>
      <c r="AY8" s="36">
        <f>AW8+AX8</f>
        <v>142532.59798960004</v>
      </c>
      <c r="AZ8" s="5"/>
      <c r="BA8" s="36">
        <v>0</v>
      </c>
      <c r="BB8" s="36">
        <v>0</v>
      </c>
      <c r="BC8" s="36">
        <f>BA8+BB8</f>
        <v>0</v>
      </c>
      <c r="BD8" s="5"/>
      <c r="BE8" s="36">
        <v>0</v>
      </c>
      <c r="BF8" s="36">
        <v>0</v>
      </c>
      <c r="BG8" s="36">
        <f>BE8+BF8</f>
        <v>0</v>
      </c>
      <c r="BH8" s="5"/>
      <c r="BI8" s="36">
        <v>0</v>
      </c>
      <c r="BJ8" s="36">
        <v>0</v>
      </c>
      <c r="BK8" s="36">
        <f>BI8+BJ8</f>
        <v>0</v>
      </c>
      <c r="BL8" s="5"/>
      <c r="BM8" s="36">
        <f>I8*$BM$6</f>
        <v>177086.245</v>
      </c>
      <c r="BN8" s="36">
        <f>J8*$BM$6</f>
        <v>181099.927708</v>
      </c>
      <c r="BO8" s="36">
        <f t="shared" ref="BO8:BO46" si="1">BM8+BN8</f>
        <v>358186.172708</v>
      </c>
      <c r="BP8" s="5"/>
      <c r="BQ8" s="36">
        <v>0</v>
      </c>
      <c r="BR8" s="36">
        <v>0</v>
      </c>
      <c r="BS8" s="36">
        <f t="shared" ref="BS8:BS46" si="2">BQ8+BR8</f>
        <v>0</v>
      </c>
      <c r="BT8" s="5"/>
      <c r="BU8" s="36">
        <f>I8*$BU$6</f>
        <v>76386.497999999992</v>
      </c>
      <c r="BV8" s="36">
        <f>J8*$BU$6</f>
        <v>78117.807883200003</v>
      </c>
      <c r="BW8" s="36">
        <f>BU8+BV8</f>
        <v>154504.3058832</v>
      </c>
      <c r="BX8" s="5"/>
      <c r="BY8" s="36">
        <f>I8*$BY$6</f>
        <v>42.681000000000004</v>
      </c>
      <c r="BZ8" s="36">
        <f>J8*$BY$6</f>
        <v>43.648370400000005</v>
      </c>
      <c r="CA8" s="36">
        <f>BY8+BZ8</f>
        <v>86.329370400000016</v>
      </c>
      <c r="CB8" s="5"/>
      <c r="CC8" s="36">
        <f>I8*$CC$6</f>
        <v>2583.415</v>
      </c>
      <c r="CD8" s="36">
        <f>J8*$CC$6</f>
        <v>2641.9684360000001</v>
      </c>
      <c r="CE8" s="36">
        <f>CC8+CD8</f>
        <v>5225.3834360000001</v>
      </c>
      <c r="CF8" s="5"/>
      <c r="CG8" s="36">
        <f>I8*$CG$6</f>
        <v>22134.262500000001</v>
      </c>
      <c r="CH8" s="36">
        <f>J8*$CG$6</f>
        <v>22635.938429999998</v>
      </c>
      <c r="CI8" s="36">
        <f>CG8+CH8</f>
        <v>44770.200929999999</v>
      </c>
      <c r="CJ8" s="5"/>
      <c r="CK8" s="36">
        <v>0</v>
      </c>
      <c r="CL8" s="36">
        <v>0</v>
      </c>
      <c r="CM8" s="36">
        <f>CK8+CL8</f>
        <v>0</v>
      </c>
      <c r="CN8" s="5"/>
      <c r="CO8" s="36">
        <f>I8*$CO$6</f>
        <v>207825.06649999999</v>
      </c>
      <c r="CP8" s="36">
        <f>J8*$CO$6</f>
        <v>212535.44858359999</v>
      </c>
      <c r="CQ8" s="36">
        <f>CO8+CP8</f>
        <v>420360.51508359995</v>
      </c>
      <c r="CR8" s="5"/>
      <c r="CS8" s="36">
        <f>I8*$CS$6</f>
        <v>217.39550000000003</v>
      </c>
      <c r="CT8" s="36">
        <f>J8*$CS$6</f>
        <v>222.32279720000002</v>
      </c>
      <c r="CU8" s="36">
        <f>CS8+CT8</f>
        <v>439.71829720000005</v>
      </c>
      <c r="CV8" s="5"/>
      <c r="CW8" s="36">
        <f>I8*$CW$6</f>
        <v>58.99</v>
      </c>
      <c r="CX8" s="36">
        <f>J8*$CW$6</f>
        <v>60.327016</v>
      </c>
      <c r="CY8" s="36">
        <f>CW8+CX8</f>
        <v>119.317016</v>
      </c>
      <c r="CZ8" s="5"/>
      <c r="DA8" s="36">
        <f>I8*$DA$6</f>
        <v>8791.9390000000003</v>
      </c>
      <c r="DB8" s="36">
        <f>J8*DA6</f>
        <v>8991.2094375999986</v>
      </c>
      <c r="DC8" s="36">
        <f>DA8+DB8</f>
        <v>17783.148437600001</v>
      </c>
      <c r="DD8" s="5"/>
      <c r="DE8" s="36">
        <f>C8*$DE$6</f>
        <v>950751.54599999997</v>
      </c>
      <c r="DF8" s="36">
        <f>D8*DE6</f>
        <v>972300.45308640006</v>
      </c>
      <c r="DG8" s="36">
        <f>DE8+DF8</f>
        <v>1923051.9990864</v>
      </c>
      <c r="DH8" s="5"/>
      <c r="DI8" s="36">
        <v>0</v>
      </c>
      <c r="DJ8" s="36">
        <v>0</v>
      </c>
      <c r="DK8" s="36">
        <f>DI8+DJ8</f>
        <v>0</v>
      </c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</row>
    <row r="9" spans="1:126" x14ac:dyDescent="0.2">
      <c r="A9" s="29">
        <v>41548</v>
      </c>
      <c r="C9" s="37"/>
      <c r="D9" s="37">
        <v>2008231</v>
      </c>
      <c r="E9" s="37"/>
      <c r="F9" s="37"/>
      <c r="G9" s="37"/>
      <c r="H9" s="37"/>
      <c r="I9" s="37"/>
      <c r="J9" s="37">
        <f t="shared" ref="J9:J26" si="3">D9+F9</f>
        <v>2008231</v>
      </c>
      <c r="K9" s="37">
        <f t="shared" ref="K9:K46" si="4">I9+J9</f>
        <v>2008231</v>
      </c>
      <c r="M9" s="38"/>
      <c r="N9" s="38">
        <v>97180</v>
      </c>
      <c r="O9" s="38">
        <f t="shared" si="0"/>
        <v>97180</v>
      </c>
      <c r="Q9" s="38"/>
      <c r="R9" s="37">
        <f>V9+Z9+AD9+AH9+AP9+AT9+AX9+BN9+BR9+BV9+BZ9+CD9+CH9+CL9+CP9+CT9+CX9+DB9+DF9</f>
        <v>1911051.2961482999</v>
      </c>
      <c r="S9" s="38">
        <f t="shared" ref="S9:S46" si="5">Q9+R9</f>
        <v>1911051.2961482999</v>
      </c>
      <c r="U9" s="38"/>
      <c r="V9" s="38">
        <f>J9*V6</f>
        <v>454612.48933260003</v>
      </c>
      <c r="W9" s="38">
        <f t="shared" ref="W9:W46" si="6">U9+V9</f>
        <v>454612.48933260003</v>
      </c>
      <c r="Y9" s="38"/>
      <c r="Z9" s="38">
        <f>J9*Z6</f>
        <v>22458.6497423</v>
      </c>
      <c r="AA9" s="38">
        <f t="shared" ref="AA9:AA46" si="7">Y9+Z9</f>
        <v>22458.6497423</v>
      </c>
      <c r="AC9" s="38"/>
      <c r="AD9" s="38">
        <f>J9*AD6</f>
        <v>129322.2442991</v>
      </c>
      <c r="AE9" s="38">
        <f t="shared" ref="AE9:AE46" si="8">AC9+AD9</f>
        <v>129322.2442991</v>
      </c>
      <c r="AG9" s="38"/>
      <c r="AH9" s="38">
        <f>J9*AH6</f>
        <v>15189.8576378</v>
      </c>
      <c r="AI9" s="38">
        <f t="shared" ref="AI9:AI46" si="9">AG9+AH9</f>
        <v>15189.8576378</v>
      </c>
      <c r="AK9" s="38"/>
      <c r="AL9" s="38">
        <v>0</v>
      </c>
      <c r="AM9" s="38">
        <f t="shared" ref="AM9:AM46" si="10">AK9+AL9</f>
        <v>0</v>
      </c>
      <c r="AO9" s="38"/>
      <c r="AP9" s="38">
        <f>J9*AP6</f>
        <v>33334.224722799998</v>
      </c>
      <c r="AQ9" s="38">
        <f t="shared" ref="AQ9:AQ46" si="11">AO9+AP9</f>
        <v>33334.224722799998</v>
      </c>
      <c r="AS9" s="38"/>
      <c r="AT9" s="38">
        <f>J9*AT6</f>
        <v>667.33516129999998</v>
      </c>
      <c r="AU9" s="38">
        <f>AS9+AT9</f>
        <v>667.33516129999998</v>
      </c>
      <c r="AV9" s="5"/>
      <c r="AW9" s="38"/>
      <c r="AX9" s="38">
        <f>J9*AX6</f>
        <v>216372.4309868</v>
      </c>
      <c r="AY9" s="38">
        <f>AW9+AX9</f>
        <v>216372.4309868</v>
      </c>
      <c r="AZ9" s="5"/>
      <c r="BA9" s="38"/>
      <c r="BB9" s="38">
        <f>N9*BB6</f>
        <v>0</v>
      </c>
      <c r="BC9" s="38">
        <f>BA9+BB9</f>
        <v>0</v>
      </c>
      <c r="BD9" s="5"/>
      <c r="BE9" s="38"/>
      <c r="BF9" s="38">
        <f>R9*BF6</f>
        <v>0</v>
      </c>
      <c r="BG9" s="38">
        <f>BE9+BF9</f>
        <v>0</v>
      </c>
      <c r="BH9" s="5"/>
      <c r="BI9" s="38"/>
      <c r="BJ9" s="38">
        <f>V9*BJ6</f>
        <v>0</v>
      </c>
      <c r="BK9" s="38">
        <f>BI9+BJ9</f>
        <v>0</v>
      </c>
      <c r="BL9" s="5"/>
      <c r="BM9" s="38"/>
      <c r="BN9" s="38">
        <f>J9*BN6</f>
        <v>364328.64908869995</v>
      </c>
      <c r="BO9" s="38">
        <f t="shared" si="1"/>
        <v>364328.64908869995</v>
      </c>
      <c r="BP9" s="5"/>
      <c r="BQ9" s="38"/>
      <c r="BR9" s="38">
        <f>J9*BR6</f>
        <v>151.82226359999999</v>
      </c>
      <c r="BS9" s="38">
        <f t="shared" si="2"/>
        <v>151.82226359999999</v>
      </c>
      <c r="BT9" s="5"/>
      <c r="BU9" s="38"/>
      <c r="BV9" s="38">
        <f>J9*BV6</f>
        <v>221449.64060099999</v>
      </c>
      <c r="BW9" s="38">
        <f>BU9+BV9</f>
        <v>221449.64060099999</v>
      </c>
      <c r="BX9" s="5"/>
      <c r="BY9" s="38"/>
      <c r="BZ9" s="38">
        <f>J9*BZ6</f>
        <v>49.6033057</v>
      </c>
      <c r="CA9" s="38">
        <f>BY9+BZ9</f>
        <v>49.6033057</v>
      </c>
      <c r="CB9" s="5"/>
      <c r="CC9" s="38"/>
      <c r="CD9" s="38">
        <f>J9*CD6</f>
        <v>16784.593874899998</v>
      </c>
      <c r="CE9" s="38">
        <f>CC9+CD9</f>
        <v>16784.593874899998</v>
      </c>
      <c r="CF9" s="5"/>
      <c r="CG9" s="38"/>
      <c r="CH9" s="38">
        <f>J9*CH6</f>
        <v>25875.253142599999</v>
      </c>
      <c r="CI9" s="38">
        <f>CG9+CH9</f>
        <v>25875.253142599999</v>
      </c>
      <c r="CJ9" s="5"/>
      <c r="CK9" s="38"/>
      <c r="CL9" s="38">
        <f>J9*CL6</f>
        <v>340.99762380000004</v>
      </c>
      <c r="CM9" s="38">
        <f t="shared" ref="CM9:CM46" si="12">CK9+CL9</f>
        <v>340.99762380000004</v>
      </c>
      <c r="CN9" s="5"/>
      <c r="CO9" s="38"/>
      <c r="CP9" s="38">
        <f>J9*CP6</f>
        <v>272059.07003200002</v>
      </c>
      <c r="CQ9" s="38">
        <f t="shared" ref="CQ9:CQ46" si="13">CO9+CP9</f>
        <v>272059.07003200002</v>
      </c>
      <c r="CR9" s="5"/>
      <c r="CS9" s="38"/>
      <c r="CT9" s="38">
        <f>J9*CT6</f>
        <v>252.23381359999999</v>
      </c>
      <c r="CU9" s="38">
        <f>CS9+CT9</f>
        <v>252.23381359999999</v>
      </c>
      <c r="CV9" s="5"/>
      <c r="CW9" s="38"/>
      <c r="CX9" s="38">
        <f>J9*CX6</f>
        <v>68.480677100000008</v>
      </c>
      <c r="CY9" s="38">
        <f>CW9+CX9</f>
        <v>68.480677100000008</v>
      </c>
      <c r="CZ9" s="5"/>
      <c r="DA9" s="38"/>
      <c r="DB9" s="38">
        <f>J9*DB6</f>
        <v>10376.328753900001</v>
      </c>
      <c r="DC9" s="38">
        <f>DA9+DB9</f>
        <v>10376.328753900001</v>
      </c>
      <c r="DD9" s="5"/>
      <c r="DE9" s="38"/>
      <c r="DF9" s="38">
        <f>D9*$DF$6</f>
        <v>127357.39108869998</v>
      </c>
      <c r="DG9" s="38">
        <f>DE9+DF9</f>
        <v>127357.39108869998</v>
      </c>
      <c r="DH9" s="5"/>
      <c r="DI9" s="38"/>
      <c r="DJ9" s="38">
        <v>0</v>
      </c>
      <c r="DK9" s="38">
        <f>DI9+DJ9</f>
        <v>0</v>
      </c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</row>
    <row r="10" spans="1:126" x14ac:dyDescent="0.2">
      <c r="A10" s="29">
        <v>41730</v>
      </c>
      <c r="C10" s="3">
        <v>4035000</v>
      </c>
      <c r="D10" s="3">
        <v>2008231</v>
      </c>
      <c r="I10" s="3">
        <f>C10+E10</f>
        <v>4035000</v>
      </c>
      <c r="J10" s="3">
        <f t="shared" si="3"/>
        <v>2008231</v>
      </c>
      <c r="K10" s="3">
        <f t="shared" si="4"/>
        <v>6043231</v>
      </c>
      <c r="M10" s="5">
        <v>270505</v>
      </c>
      <c r="N10" s="5">
        <v>134631</v>
      </c>
      <c r="O10" s="5">
        <f t="shared" si="0"/>
        <v>405136</v>
      </c>
      <c r="Q10" s="5">
        <f>U10+Y10+AC10+AG10+AK10+AO10+AS10+AW10+BA10+BE10+BI10+BM10+BQ10+BU10+BY10+CC10+CG10+CK10+CO10+CS10+CW10+DA10+DE10</f>
        <v>3764495.6175000002</v>
      </c>
      <c r="R10" s="3">
        <f>V10+Z10+AD10+AH10+AL10+AP10+AT10+AX10+BB10+BF10+BJ10+BN10+BR10+BV10+BZ10+CD10+CH10+CL10+CP10+CT10+CX10+DB10+DF10</f>
        <v>1873600.1978755</v>
      </c>
      <c r="S10" s="5">
        <f t="shared" si="5"/>
        <v>5638095.8153755004</v>
      </c>
      <c r="U10" s="5">
        <f>I10*$W$6</f>
        <v>931131.52949999995</v>
      </c>
      <c r="V10" s="5">
        <f>J10*$W$6</f>
        <v>463426.81601469999</v>
      </c>
      <c r="W10" s="5">
        <f t="shared" si="6"/>
        <v>1394558.3455146998</v>
      </c>
      <c r="Y10" s="5">
        <f>I10*$AA$6</f>
        <v>45999.4035</v>
      </c>
      <c r="Z10" s="5">
        <f>J10*$AA$6</f>
        <v>22894.0342231</v>
      </c>
      <c r="AA10" s="5">
        <f t="shared" si="7"/>
        <v>68893.437723099996</v>
      </c>
      <c r="AC10" s="5">
        <f>I10*$AE$6</f>
        <v>271202.84100000001</v>
      </c>
      <c r="AD10" s="5">
        <f>J10*$AE$6</f>
        <v>134978.42691059998</v>
      </c>
      <c r="AE10" s="5">
        <f t="shared" si="8"/>
        <v>406181.2679106</v>
      </c>
      <c r="AG10" s="5">
        <f>I10*$AI$6</f>
        <v>31111.8675</v>
      </c>
      <c r="AH10" s="5">
        <f>J10*$AI$6</f>
        <v>15484.465125500001</v>
      </c>
      <c r="AI10" s="5">
        <f t="shared" si="9"/>
        <v>46596.332625499999</v>
      </c>
      <c r="AK10" s="5">
        <f>I10*$AM$6</f>
        <v>835.245</v>
      </c>
      <c r="AL10" s="5">
        <f>J10*$AM$6</f>
        <v>415.70381699999996</v>
      </c>
      <c r="AM10" s="5">
        <f t="shared" si="10"/>
        <v>1250.948817</v>
      </c>
      <c r="AO10" s="5">
        <f>I10*$AQ$6</f>
        <v>68274.620999999999</v>
      </c>
      <c r="AP10" s="5">
        <f>J10*$AQ$6</f>
        <v>33980.473458600005</v>
      </c>
      <c r="AQ10" s="5">
        <f t="shared" si="11"/>
        <v>102255.09445860001</v>
      </c>
      <c r="AS10" s="5">
        <f>I10*$AU$6</f>
        <v>1366.6544999999999</v>
      </c>
      <c r="AT10" s="5">
        <f>J10*$AU$6</f>
        <v>680.18783970000004</v>
      </c>
      <c r="AU10" s="5">
        <f t="shared" ref="AU10:AU46" si="14">AS10+AT10</f>
        <v>2046.8423396999999</v>
      </c>
      <c r="AV10" s="5"/>
      <c r="AW10" s="5">
        <f>I10*$AY$6</f>
        <v>456458.16449999996</v>
      </c>
      <c r="AX10" s="5">
        <f>J10*$AY$6</f>
        <v>227180.52940569998</v>
      </c>
      <c r="AY10" s="5">
        <f t="shared" ref="AY10:AY46" si="15">AW10+AX10</f>
        <v>683638.6939057</v>
      </c>
      <c r="AZ10" s="5"/>
      <c r="BA10" s="5">
        <f>I10*$BC$6</f>
        <v>604.03949999999998</v>
      </c>
      <c r="BB10" s="5">
        <f>J10*$BC$6</f>
        <v>300.63218069999999</v>
      </c>
      <c r="BC10" s="5">
        <f t="shared" ref="BC10:BC46" si="16">BA10+BB10</f>
        <v>904.67168070000002</v>
      </c>
      <c r="BD10" s="5"/>
      <c r="BE10" s="5">
        <f>I10*$BG$6</f>
        <v>126.69899999999998</v>
      </c>
      <c r="BF10" s="5">
        <f>J10*$BG$6</f>
        <v>63.058453399999998</v>
      </c>
      <c r="BG10" s="5">
        <f t="shared" ref="BG10:BG46" si="17">BE10+BF10</f>
        <v>189.75745339999997</v>
      </c>
      <c r="BH10" s="5"/>
      <c r="BI10" s="5">
        <f>I10*$BK$6</f>
        <v>151.3125</v>
      </c>
      <c r="BJ10" s="5">
        <f>J10*$BK$6</f>
        <v>75.308662499999997</v>
      </c>
      <c r="BK10" s="5">
        <f t="shared" ref="BK10:BK46" si="18">BI10+BJ10</f>
        <v>226.6211625</v>
      </c>
      <c r="BL10" s="5"/>
      <c r="BM10" s="5">
        <f>I10*$BO$6</f>
        <v>746245.81200000003</v>
      </c>
      <c r="BN10" s="5">
        <f>J10*$BO$6</f>
        <v>371408.6674792</v>
      </c>
      <c r="BO10" s="5">
        <f t="shared" si="1"/>
        <v>1117654.4794792</v>
      </c>
      <c r="BP10" s="5"/>
      <c r="BQ10" s="5">
        <f>I10*$BS$6</f>
        <v>310.69499999999999</v>
      </c>
      <c r="BR10" s="5">
        <f>J10*$BS$6</f>
        <v>154.63378700000001</v>
      </c>
      <c r="BS10" s="5">
        <f t="shared" si="2"/>
        <v>465.32878700000003</v>
      </c>
      <c r="BT10" s="5"/>
      <c r="BU10" s="5">
        <f>I10*$BW$6</f>
        <v>536303.95499999996</v>
      </c>
      <c r="BV10" s="5">
        <f>J10*$BW$6</f>
        <v>266920.006903</v>
      </c>
      <c r="BW10" s="5">
        <f t="shared" ref="BW10:BW46" si="19">BU10+BV10</f>
        <v>803223.96190300002</v>
      </c>
      <c r="BX10" s="5"/>
      <c r="BY10" s="5">
        <f>I10*$CA$6</f>
        <v>101.682</v>
      </c>
      <c r="BZ10" s="5">
        <f>J10*$CA$6</f>
        <v>50.607421199999997</v>
      </c>
      <c r="CA10" s="5">
        <f t="shared" ref="CA10:CA46" si="20">BY10+BZ10</f>
        <v>152.28942119999999</v>
      </c>
      <c r="CB10" s="5"/>
      <c r="CC10" s="5">
        <f>I10*$CE$6</f>
        <v>41437.836000000003</v>
      </c>
      <c r="CD10" s="5">
        <f>J10*$CE$6</f>
        <v>20623.729077600001</v>
      </c>
      <c r="CE10" s="5">
        <f t="shared" ref="CE10:CE46" si="21">CC10+CD10</f>
        <v>62061.565077600004</v>
      </c>
      <c r="CF10" s="5"/>
      <c r="CG10" s="5">
        <f>I10*$CI$6</f>
        <v>52997.303999999996</v>
      </c>
      <c r="CH10" s="5">
        <f>J10*$CI$6</f>
        <v>26376.909246399999</v>
      </c>
      <c r="CI10" s="5">
        <f t="shared" ref="CI10:CI46" si="22">CG10+CH10</f>
        <v>79374.213246400002</v>
      </c>
      <c r="CJ10" s="5"/>
      <c r="CK10" s="5">
        <f>I10*$CM$6</f>
        <v>698.45850000000007</v>
      </c>
      <c r="CL10" s="5">
        <f>J10*$CM$6</f>
        <v>347.62478609999999</v>
      </c>
      <c r="CM10" s="5">
        <f t="shared" si="12"/>
        <v>1046.0832861000001</v>
      </c>
      <c r="CN10" s="5"/>
      <c r="CO10" s="5">
        <f>I10*$CQ$6</f>
        <v>557227.85099999991</v>
      </c>
      <c r="CP10" s="5">
        <f>J10*$CQ$6</f>
        <v>277333.88957659999</v>
      </c>
      <c r="CQ10" s="5">
        <f t="shared" si="13"/>
        <v>834561.74057659996</v>
      </c>
      <c r="CR10" s="5"/>
      <c r="CS10" s="5">
        <f>I10*$CU$6</f>
        <v>516.88350000000003</v>
      </c>
      <c r="CT10" s="5">
        <f>J10*$CU$6</f>
        <v>257.25439110000002</v>
      </c>
      <c r="CU10" s="5">
        <f t="shared" ref="CU10:CU46" si="23">CS10+CT10</f>
        <v>774.13789110000005</v>
      </c>
      <c r="CV10" s="5"/>
      <c r="CW10" s="5">
        <f>I10*$CY$6</f>
        <v>140.01450000000003</v>
      </c>
      <c r="CX10" s="5">
        <f>J10*$CY$6</f>
        <v>69.6856157</v>
      </c>
      <c r="CY10" s="5">
        <f t="shared" ref="CY10:CY46" si="24">CW10+CX10</f>
        <v>209.70011570000003</v>
      </c>
      <c r="CZ10" s="5"/>
      <c r="DA10" s="5">
        <f>I10*$DC$6</f>
        <v>21252.748500000002</v>
      </c>
      <c r="DB10" s="5">
        <f>J10*$DC$6</f>
        <v>10577.553500100001</v>
      </c>
      <c r="DC10" s="5">
        <f t="shared" ref="DC10:DC46" si="25">DA10+DB10</f>
        <v>31830.302000100004</v>
      </c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</row>
    <row r="11" spans="1:126" x14ac:dyDescent="0.2">
      <c r="A11" s="29">
        <v>41913</v>
      </c>
      <c r="D11" s="3">
        <v>1927531</v>
      </c>
      <c r="J11" s="3">
        <f t="shared" si="3"/>
        <v>1927531</v>
      </c>
      <c r="K11" s="3">
        <f t="shared" si="4"/>
        <v>1927531</v>
      </c>
      <c r="N11" s="5">
        <v>129221</v>
      </c>
      <c r="O11" s="5">
        <f t="shared" si="0"/>
        <v>129221</v>
      </c>
      <c r="Q11" s="5"/>
      <c r="R11" s="3">
        <f t="shared" ref="R11:R46" si="26">V11+Z11+AD11+AH11+AL11+AP11+AT11+AX11+BB11+BF11+BJ11+BN11+BR11+BV11+BZ11+CD11+CH11+CL11+CP11+CT11+CX11+DB11+DF11</f>
        <v>1798310.2855255003</v>
      </c>
      <c r="S11" s="5">
        <f t="shared" si="5"/>
        <v>1798310.2855255003</v>
      </c>
      <c r="U11" s="5"/>
      <c r="V11" s="5">
        <f t="shared" ref="V11:V46" si="27">J11*$W$6</f>
        <v>444804.18542469997</v>
      </c>
      <c r="W11" s="5">
        <f t="shared" si="6"/>
        <v>444804.18542469997</v>
      </c>
      <c r="Z11" s="5">
        <f t="shared" ref="Z11:Z46" si="28">J11*$AA$6</f>
        <v>21974.0461531</v>
      </c>
      <c r="AA11" s="5">
        <f t="shared" si="7"/>
        <v>21974.0461531</v>
      </c>
      <c r="AD11" s="5">
        <f t="shared" ref="AD11:AD46" si="29">J11*$AE$6</f>
        <v>129554.3700906</v>
      </c>
      <c r="AE11" s="5">
        <f t="shared" si="8"/>
        <v>129554.3700906</v>
      </c>
      <c r="AH11" s="5">
        <f t="shared" ref="AH11:AH46" si="30">J11*$AI$6</f>
        <v>14862.227775500001</v>
      </c>
      <c r="AI11" s="5">
        <f t="shared" si="9"/>
        <v>14862.227775500001</v>
      </c>
      <c r="AK11" s="5"/>
      <c r="AL11" s="5">
        <f t="shared" ref="AL11:AL46" si="31">J11*$AM$6</f>
        <v>398.99891700000001</v>
      </c>
      <c r="AM11" s="5">
        <f t="shared" si="10"/>
        <v>398.99891700000001</v>
      </c>
      <c r="AO11" s="5"/>
      <c r="AP11" s="5">
        <f t="shared" ref="AP11:AP46" si="32">J11*$AQ$6</f>
        <v>32614.981038600003</v>
      </c>
      <c r="AQ11" s="5">
        <f t="shared" si="11"/>
        <v>32614.981038600003</v>
      </c>
      <c r="AS11" s="5"/>
      <c r="AT11" s="5">
        <f t="shared" ref="AT11:AT46" si="33">J11*$AU$6</f>
        <v>652.85474969999996</v>
      </c>
      <c r="AU11" s="5">
        <f t="shared" si="14"/>
        <v>652.85474969999996</v>
      </c>
      <c r="AV11" s="5"/>
      <c r="AW11" s="5"/>
      <c r="AX11" s="5">
        <f t="shared" ref="AX11:AX46" si="34">J11*$AY$6</f>
        <v>218051.36611569999</v>
      </c>
      <c r="AY11" s="5">
        <f t="shared" si="15"/>
        <v>218051.36611569999</v>
      </c>
      <c r="AZ11" s="5"/>
      <c r="BA11" s="5"/>
      <c r="BB11" s="5">
        <f t="shared" ref="BB11:BB46" si="35">J11*$BC$6</f>
        <v>288.55139070000001</v>
      </c>
      <c r="BC11" s="5">
        <f t="shared" si="16"/>
        <v>288.55139070000001</v>
      </c>
      <c r="BD11" s="5"/>
      <c r="BE11" s="5"/>
      <c r="BF11" s="5">
        <f t="shared" ref="BF11:BF46" si="36">J11*$BG$6</f>
        <v>60.524473399999998</v>
      </c>
      <c r="BG11" s="5">
        <f t="shared" si="17"/>
        <v>60.524473399999998</v>
      </c>
      <c r="BH11" s="5"/>
      <c r="BI11" s="5"/>
      <c r="BJ11" s="5">
        <f t="shared" ref="BJ11:BJ46" si="37">J11*$BK$6</f>
        <v>72.282412499999992</v>
      </c>
      <c r="BK11" s="5">
        <f t="shared" si="18"/>
        <v>72.282412499999992</v>
      </c>
      <c r="BL11" s="5"/>
      <c r="BM11" s="5"/>
      <c r="BN11" s="5">
        <f t="shared" ref="BN11:BN46" si="38">J11*$BO$6</f>
        <v>356483.75123920001</v>
      </c>
      <c r="BO11" s="5">
        <f t="shared" si="1"/>
        <v>356483.75123920001</v>
      </c>
      <c r="BP11" s="5"/>
      <c r="BQ11" s="5"/>
      <c r="BR11" s="5">
        <f t="shared" ref="BR11:BR46" si="39">J11*$BS$6</f>
        <v>148.41988699999999</v>
      </c>
      <c r="BS11" s="5">
        <f t="shared" si="2"/>
        <v>148.41988699999999</v>
      </c>
      <c r="BT11" s="5"/>
      <c r="BU11" s="5"/>
      <c r="BV11" s="5">
        <f t="shared" ref="BV11:BV46" si="40">J11*$BW$6</f>
        <v>256193.927803</v>
      </c>
      <c r="BW11" s="5">
        <f t="shared" si="19"/>
        <v>256193.927803</v>
      </c>
      <c r="BX11" s="5"/>
      <c r="BY11" s="5"/>
      <c r="BZ11" s="5">
        <f t="shared" ref="BZ11:BZ46" si="41">J11*$CA$6</f>
        <v>48.573781199999999</v>
      </c>
      <c r="CA11" s="5">
        <f t="shared" si="20"/>
        <v>48.573781199999999</v>
      </c>
      <c r="CB11" s="5"/>
      <c r="CC11" s="5"/>
      <c r="CD11" s="5">
        <f t="shared" ref="CD11:CD46" si="42">J11*$CE$6</f>
        <v>19794.9723576</v>
      </c>
      <c r="CE11" s="5">
        <f t="shared" si="21"/>
        <v>19794.9723576</v>
      </c>
      <c r="CF11" s="5"/>
      <c r="CG11" s="5"/>
      <c r="CH11" s="5">
        <f t="shared" ref="CH11:CH46" si="43">J11*$CI$6</f>
        <v>25316.963166399997</v>
      </c>
      <c r="CI11" s="5">
        <f t="shared" si="22"/>
        <v>25316.963166399997</v>
      </c>
      <c r="CJ11" s="5"/>
      <c r="CK11" s="5"/>
      <c r="CL11" s="5">
        <f t="shared" ref="CL11:CL46" si="44">J11*$CM$6</f>
        <v>333.65561610000003</v>
      </c>
      <c r="CM11" s="5">
        <f t="shared" si="12"/>
        <v>333.65561610000003</v>
      </c>
      <c r="CN11" s="5"/>
      <c r="CO11" s="5"/>
      <c r="CP11" s="5">
        <f t="shared" ref="CP11:CP46" si="45">J11*$CQ$6</f>
        <v>266189.33255659998</v>
      </c>
      <c r="CQ11" s="5">
        <f t="shared" si="13"/>
        <v>266189.33255659998</v>
      </c>
      <c r="CR11" s="5"/>
      <c r="CS11" s="5"/>
      <c r="CT11" s="5">
        <f t="shared" ref="CT11:CT46" si="46">J11*$CU$6</f>
        <v>246.91672109999999</v>
      </c>
      <c r="CU11" s="5">
        <f t="shared" si="23"/>
        <v>246.91672109999999</v>
      </c>
      <c r="CV11" s="5"/>
      <c r="CW11" s="5"/>
      <c r="CX11" s="5">
        <f t="shared" ref="CX11:CX46" si="47">J11*$CY$6</f>
        <v>66.88532570000001</v>
      </c>
      <c r="CY11" s="5">
        <f t="shared" si="24"/>
        <v>66.88532570000001</v>
      </c>
      <c r="CZ11" s="5"/>
      <c r="DA11" s="5"/>
      <c r="DB11" s="5">
        <f t="shared" ref="DB11:DB46" si="48">J11*$DC$6</f>
        <v>10152.4985301</v>
      </c>
      <c r="DC11" s="5">
        <f t="shared" si="25"/>
        <v>10152.4985301</v>
      </c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</row>
    <row r="12" spans="1:126" x14ac:dyDescent="0.2">
      <c r="A12" s="29">
        <v>42095</v>
      </c>
      <c r="C12" s="3">
        <v>4195000</v>
      </c>
      <c r="D12" s="3">
        <v>1927531</v>
      </c>
      <c r="I12" s="3">
        <f>C12+E12</f>
        <v>4195000</v>
      </c>
      <c r="J12" s="3">
        <f t="shared" si="3"/>
        <v>1927531</v>
      </c>
      <c r="K12" s="3">
        <f t="shared" si="4"/>
        <v>6122531</v>
      </c>
      <c r="M12" s="5">
        <v>281231</v>
      </c>
      <c r="N12" s="5">
        <v>129221</v>
      </c>
      <c r="O12" s="5">
        <f t="shared" si="0"/>
        <v>410452</v>
      </c>
      <c r="Q12" s="5">
        <f t="shared" ref="Q12:Q46" si="49">U12+Y12+AC12+AG12+AK12+AO12+AS12+AW12+BA12+BE12+BI12+BM12+BQ12+BU12+BY12+CC12+CG12+CK12+CO12+CS12+CW12+DA12+DE12</f>
        <v>3913769.2975000003</v>
      </c>
      <c r="R12" s="3">
        <f t="shared" si="26"/>
        <v>1798310.2855255003</v>
      </c>
      <c r="S12" s="5">
        <f t="shared" si="5"/>
        <v>5712079.5830255002</v>
      </c>
      <c r="U12" s="5">
        <f>I12*$W$6</f>
        <v>968053.72149999999</v>
      </c>
      <c r="V12" s="5">
        <f t="shared" si="27"/>
        <v>444804.18542469997</v>
      </c>
      <c r="W12" s="5">
        <f t="shared" si="6"/>
        <v>1412857.9069246999</v>
      </c>
      <c r="Y12" s="5">
        <f>I12*$AA$6</f>
        <v>47823.419499999996</v>
      </c>
      <c r="Z12" s="5">
        <f t="shared" si="28"/>
        <v>21974.0461531</v>
      </c>
      <c r="AA12" s="5">
        <f t="shared" si="7"/>
        <v>69797.465653099993</v>
      </c>
      <c r="AC12" s="5">
        <f>I12*$AE$6</f>
        <v>281956.85699999996</v>
      </c>
      <c r="AD12" s="5">
        <f t="shared" si="29"/>
        <v>129554.3700906</v>
      </c>
      <c r="AE12" s="5">
        <f t="shared" si="8"/>
        <v>411511.22709059995</v>
      </c>
      <c r="AG12" s="5">
        <f>I12*$AI$6</f>
        <v>32345.547500000001</v>
      </c>
      <c r="AH12" s="5">
        <f t="shared" si="30"/>
        <v>14862.227775500001</v>
      </c>
      <c r="AI12" s="5">
        <f t="shared" si="9"/>
        <v>47207.775275500004</v>
      </c>
      <c r="AK12" s="5">
        <f>I12*$AM$6</f>
        <v>868.36500000000001</v>
      </c>
      <c r="AL12" s="5">
        <f t="shared" si="31"/>
        <v>398.99891700000001</v>
      </c>
      <c r="AM12" s="5">
        <f t="shared" si="10"/>
        <v>1267.3639170000001</v>
      </c>
      <c r="AO12" s="5">
        <f>I12*$AQ$6</f>
        <v>70981.917000000001</v>
      </c>
      <c r="AP12" s="5">
        <f t="shared" si="32"/>
        <v>32614.981038600003</v>
      </c>
      <c r="AQ12" s="5">
        <f t="shared" si="11"/>
        <v>103596.8980386</v>
      </c>
      <c r="AS12" s="5">
        <f>I12*$AU$6</f>
        <v>1420.8464999999999</v>
      </c>
      <c r="AT12" s="5">
        <f t="shared" si="33"/>
        <v>652.85474969999996</v>
      </c>
      <c r="AU12" s="5">
        <f t="shared" si="14"/>
        <v>2073.7012496999996</v>
      </c>
      <c r="AV12" s="5"/>
      <c r="AW12" s="5">
        <f>I12*$AY$6</f>
        <v>474558.1165</v>
      </c>
      <c r="AX12" s="5">
        <f t="shared" si="34"/>
        <v>218051.36611569999</v>
      </c>
      <c r="AY12" s="5">
        <f t="shared" si="15"/>
        <v>692609.48261569999</v>
      </c>
      <c r="AZ12" s="5"/>
      <c r="BA12" s="5">
        <f>I12*$BC$6</f>
        <v>627.99149999999997</v>
      </c>
      <c r="BB12" s="5">
        <f t="shared" si="35"/>
        <v>288.55139070000001</v>
      </c>
      <c r="BC12" s="5">
        <f t="shared" si="16"/>
        <v>916.54289070000004</v>
      </c>
      <c r="BD12" s="5"/>
      <c r="BE12" s="5">
        <f>I12*$BG$6</f>
        <v>131.72299999999998</v>
      </c>
      <c r="BF12" s="5">
        <f t="shared" si="36"/>
        <v>60.524473399999998</v>
      </c>
      <c r="BG12" s="5">
        <f t="shared" si="17"/>
        <v>192.24747339999999</v>
      </c>
      <c r="BH12" s="5"/>
      <c r="BI12" s="5">
        <f>I12*$BK$6</f>
        <v>157.3125</v>
      </c>
      <c r="BJ12" s="5">
        <f t="shared" si="37"/>
        <v>72.282412499999992</v>
      </c>
      <c r="BK12" s="5">
        <f t="shared" si="18"/>
        <v>229.59491249999999</v>
      </c>
      <c r="BL12" s="5"/>
      <c r="BM12" s="5">
        <f>I12*$BO$6</f>
        <v>775836.72400000005</v>
      </c>
      <c r="BN12" s="5">
        <f t="shared" si="38"/>
        <v>356483.75123920001</v>
      </c>
      <c r="BO12" s="5">
        <f t="shared" si="1"/>
        <v>1132320.4752392001</v>
      </c>
      <c r="BP12" s="5"/>
      <c r="BQ12" s="5">
        <f>I12*$BS$6</f>
        <v>323.01499999999999</v>
      </c>
      <c r="BR12" s="5">
        <f t="shared" si="39"/>
        <v>148.41988699999999</v>
      </c>
      <c r="BS12" s="5">
        <f t="shared" si="2"/>
        <v>471.434887</v>
      </c>
      <c r="BT12" s="5"/>
      <c r="BU12" s="5">
        <f>I12*$BW$6</f>
        <v>557570.03500000003</v>
      </c>
      <c r="BV12" s="5">
        <f t="shared" si="40"/>
        <v>256193.927803</v>
      </c>
      <c r="BW12" s="5">
        <f t="shared" si="19"/>
        <v>813763.962803</v>
      </c>
      <c r="BX12" s="5"/>
      <c r="BY12" s="5">
        <f>I12*$CA$6</f>
        <v>105.714</v>
      </c>
      <c r="BZ12" s="5">
        <f t="shared" si="41"/>
        <v>48.573781199999999</v>
      </c>
      <c r="CA12" s="5">
        <f t="shared" si="20"/>
        <v>154.28778119999998</v>
      </c>
      <c r="CB12" s="5"/>
      <c r="CC12" s="5">
        <f>I12*$CE$6</f>
        <v>43080.972000000002</v>
      </c>
      <c r="CD12" s="5">
        <f t="shared" si="42"/>
        <v>19794.9723576</v>
      </c>
      <c r="CE12" s="5">
        <f t="shared" si="21"/>
        <v>62875.944357600005</v>
      </c>
      <c r="CF12" s="5"/>
      <c r="CG12" s="5">
        <f>I12*$CI$6</f>
        <v>55098.807999999997</v>
      </c>
      <c r="CH12" s="5">
        <f t="shared" si="43"/>
        <v>25316.963166399997</v>
      </c>
      <c r="CI12" s="5">
        <f t="shared" si="22"/>
        <v>80415.771166399994</v>
      </c>
      <c r="CJ12" s="5"/>
      <c r="CK12" s="5">
        <f>I12*$CM$6</f>
        <v>726.15449999999998</v>
      </c>
      <c r="CL12" s="5">
        <f t="shared" si="44"/>
        <v>333.65561610000003</v>
      </c>
      <c r="CM12" s="5">
        <f t="shared" si="12"/>
        <v>1059.8101161</v>
      </c>
      <c r="CN12" s="5"/>
      <c r="CO12" s="5">
        <f>I12*$CQ$6</f>
        <v>579323.62699999998</v>
      </c>
      <c r="CP12" s="5">
        <f t="shared" si="45"/>
        <v>266189.33255659998</v>
      </c>
      <c r="CQ12" s="5">
        <f t="shared" si="13"/>
        <v>845512.95955659996</v>
      </c>
      <c r="CR12" s="5"/>
      <c r="CS12" s="5">
        <f>I12*$CU$6</f>
        <v>537.37950000000001</v>
      </c>
      <c r="CT12" s="5">
        <f t="shared" si="46"/>
        <v>246.91672109999999</v>
      </c>
      <c r="CU12" s="5">
        <f t="shared" si="23"/>
        <v>784.29622110000003</v>
      </c>
      <c r="CV12" s="5"/>
      <c r="CW12" s="5">
        <f>I12*$CY$6</f>
        <v>145.56650000000002</v>
      </c>
      <c r="CX12" s="5">
        <f t="shared" si="47"/>
        <v>66.88532570000001</v>
      </c>
      <c r="CY12" s="5">
        <f t="shared" si="24"/>
        <v>212.45182570000003</v>
      </c>
      <c r="CZ12" s="5"/>
      <c r="DA12" s="5">
        <f>I12*$DC$6</f>
        <v>22095.484500000002</v>
      </c>
      <c r="DB12" s="5">
        <f t="shared" si="48"/>
        <v>10152.4985301</v>
      </c>
      <c r="DC12" s="5">
        <f t="shared" si="25"/>
        <v>32247.983030100004</v>
      </c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</row>
    <row r="13" spans="1:126" x14ac:dyDescent="0.2">
      <c r="A13" s="29">
        <v>42278</v>
      </c>
      <c r="D13" s="3">
        <v>1822656</v>
      </c>
      <c r="J13" s="3">
        <f t="shared" si="3"/>
        <v>1822656</v>
      </c>
      <c r="K13" s="3">
        <f t="shared" si="4"/>
        <v>1822656</v>
      </c>
      <c r="N13" s="5">
        <v>122190</v>
      </c>
      <c r="O13" s="5">
        <f t="shared" si="0"/>
        <v>122190</v>
      </c>
      <c r="Q13" s="5"/>
      <c r="R13" s="3">
        <f t="shared" si="26"/>
        <v>1700466.0530879998</v>
      </c>
      <c r="S13" s="5">
        <f t="shared" si="5"/>
        <v>1700466.0530879998</v>
      </c>
      <c r="U13" s="5"/>
      <c r="V13" s="5">
        <f t="shared" si="27"/>
        <v>420602.84238719998</v>
      </c>
      <c r="W13" s="5">
        <f t="shared" si="6"/>
        <v>420602.84238719998</v>
      </c>
      <c r="Z13" s="5">
        <f t="shared" si="28"/>
        <v>20778.4606656</v>
      </c>
      <c r="AA13" s="5">
        <f t="shared" si="7"/>
        <v>20778.4606656</v>
      </c>
      <c r="AD13" s="5">
        <f t="shared" si="29"/>
        <v>122505.44866559999</v>
      </c>
      <c r="AE13" s="5">
        <f t="shared" si="8"/>
        <v>122505.44866559999</v>
      </c>
      <c r="AH13" s="5">
        <f t="shared" si="30"/>
        <v>14053.589088000001</v>
      </c>
      <c r="AI13" s="5">
        <f t="shared" si="9"/>
        <v>14053.589088000001</v>
      </c>
      <c r="AK13" s="5"/>
      <c r="AL13" s="5">
        <f t="shared" si="31"/>
        <v>377.28979199999998</v>
      </c>
      <c r="AM13" s="5">
        <f t="shared" si="10"/>
        <v>377.28979199999998</v>
      </c>
      <c r="AO13" s="5"/>
      <c r="AP13" s="5">
        <f t="shared" si="32"/>
        <v>30840.4331136</v>
      </c>
      <c r="AQ13" s="5">
        <f t="shared" si="11"/>
        <v>30840.4331136</v>
      </c>
      <c r="AS13" s="5"/>
      <c r="AT13" s="5">
        <f t="shared" si="33"/>
        <v>617.33358720000001</v>
      </c>
      <c r="AU13" s="5">
        <f t="shared" si="14"/>
        <v>617.33358720000001</v>
      </c>
      <c r="AV13" s="5"/>
      <c r="AW13" s="5"/>
      <c r="AX13" s="5">
        <f t="shared" si="34"/>
        <v>206187.41320319998</v>
      </c>
      <c r="AY13" s="5">
        <f t="shared" si="15"/>
        <v>206187.41320319998</v>
      </c>
      <c r="AZ13" s="5"/>
      <c r="BA13" s="5"/>
      <c r="BB13" s="5">
        <f t="shared" si="35"/>
        <v>272.8516032</v>
      </c>
      <c r="BC13" s="5">
        <f t="shared" si="16"/>
        <v>272.8516032</v>
      </c>
      <c r="BD13" s="5"/>
      <c r="BE13" s="5"/>
      <c r="BF13" s="5">
        <f t="shared" si="36"/>
        <v>57.231398399999996</v>
      </c>
      <c r="BG13" s="5">
        <f t="shared" si="17"/>
        <v>57.231398399999996</v>
      </c>
      <c r="BH13" s="5"/>
      <c r="BI13" s="5"/>
      <c r="BJ13" s="5">
        <f t="shared" si="37"/>
        <v>68.349599999999995</v>
      </c>
      <c r="BK13" s="5">
        <f t="shared" si="18"/>
        <v>68.349599999999995</v>
      </c>
      <c r="BL13" s="5"/>
      <c r="BM13" s="5"/>
      <c r="BN13" s="5">
        <f t="shared" si="38"/>
        <v>337087.8331392</v>
      </c>
      <c r="BO13" s="5">
        <f t="shared" si="1"/>
        <v>337087.8331392</v>
      </c>
      <c r="BP13" s="5"/>
      <c r="BQ13" s="5"/>
      <c r="BR13" s="5">
        <f t="shared" si="39"/>
        <v>140.34451200000001</v>
      </c>
      <c r="BS13" s="5">
        <f t="shared" si="2"/>
        <v>140.34451200000001</v>
      </c>
      <c r="BT13" s="5"/>
      <c r="BU13" s="5"/>
      <c r="BV13" s="5">
        <f t="shared" si="40"/>
        <v>242254.676928</v>
      </c>
      <c r="BW13" s="5">
        <f t="shared" si="19"/>
        <v>242254.676928</v>
      </c>
      <c r="BX13" s="5"/>
      <c r="BY13" s="5"/>
      <c r="BZ13" s="5">
        <f t="shared" si="41"/>
        <v>45.930931199999996</v>
      </c>
      <c r="CA13" s="5">
        <f t="shared" si="20"/>
        <v>45.930931199999996</v>
      </c>
      <c r="CB13" s="5"/>
      <c r="CC13" s="5"/>
      <c r="CD13" s="5">
        <f t="shared" si="42"/>
        <v>18717.948057599999</v>
      </c>
      <c r="CE13" s="5">
        <f t="shared" si="21"/>
        <v>18717.948057599999</v>
      </c>
      <c r="CF13" s="5"/>
      <c r="CG13" s="5"/>
      <c r="CH13" s="5">
        <f t="shared" si="43"/>
        <v>23939.492966399997</v>
      </c>
      <c r="CI13" s="5">
        <f t="shared" si="22"/>
        <v>23939.492966399997</v>
      </c>
      <c r="CJ13" s="5"/>
      <c r="CK13" s="5"/>
      <c r="CL13" s="5">
        <f t="shared" si="44"/>
        <v>315.50175360000003</v>
      </c>
      <c r="CM13" s="5">
        <f t="shared" si="12"/>
        <v>315.50175360000003</v>
      </c>
      <c r="CN13" s="5"/>
      <c r="CO13" s="5"/>
      <c r="CP13" s="5">
        <f t="shared" si="45"/>
        <v>251706.24188159997</v>
      </c>
      <c r="CQ13" s="5">
        <f t="shared" si="13"/>
        <v>251706.24188159997</v>
      </c>
      <c r="CR13" s="5"/>
      <c r="CS13" s="5"/>
      <c r="CT13" s="5">
        <f t="shared" si="46"/>
        <v>233.4822336</v>
      </c>
      <c r="CU13" s="5">
        <f t="shared" si="23"/>
        <v>233.4822336</v>
      </c>
      <c r="CV13" s="5"/>
      <c r="CW13" s="5"/>
      <c r="CX13" s="5">
        <f t="shared" si="47"/>
        <v>63.246163200000005</v>
      </c>
      <c r="CY13" s="5">
        <f t="shared" si="24"/>
        <v>63.246163200000005</v>
      </c>
      <c r="CZ13" s="5"/>
      <c r="DA13" s="5"/>
      <c r="DB13" s="5">
        <f t="shared" si="48"/>
        <v>9600.111417600001</v>
      </c>
      <c r="DC13" s="5">
        <f t="shared" si="25"/>
        <v>9600.111417600001</v>
      </c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</row>
    <row r="14" spans="1:126" x14ac:dyDescent="0.2">
      <c r="A14" s="29">
        <v>42461</v>
      </c>
      <c r="C14" s="3">
        <v>4405000</v>
      </c>
      <c r="D14" s="3">
        <v>1822656</v>
      </c>
      <c r="I14" s="3">
        <f>C14+E14</f>
        <v>4405000</v>
      </c>
      <c r="J14" s="3">
        <f t="shared" si="3"/>
        <v>1822656</v>
      </c>
      <c r="K14" s="3">
        <f t="shared" si="4"/>
        <v>6227656</v>
      </c>
      <c r="M14" s="5">
        <v>295309</v>
      </c>
      <c r="N14" s="5">
        <v>122190</v>
      </c>
      <c r="O14" s="5">
        <f t="shared" si="0"/>
        <v>417499</v>
      </c>
      <c r="Q14" s="5">
        <f t="shared" si="49"/>
        <v>4109691.0024999999</v>
      </c>
      <c r="R14" s="3">
        <f t="shared" si="26"/>
        <v>1700466.0530879998</v>
      </c>
      <c r="S14" s="5">
        <f t="shared" si="5"/>
        <v>5810157.0555879995</v>
      </c>
      <c r="U14" s="5">
        <f>I14*$W$6</f>
        <v>1016514.0985</v>
      </c>
      <c r="V14" s="5">
        <f t="shared" si="27"/>
        <v>420602.84238719998</v>
      </c>
      <c r="W14" s="5">
        <f t="shared" si="6"/>
        <v>1437116.9408871999</v>
      </c>
      <c r="Y14" s="5">
        <f>I14*$AA$6</f>
        <v>50217.440499999997</v>
      </c>
      <c r="Z14" s="5">
        <f t="shared" si="28"/>
        <v>20778.4606656</v>
      </c>
      <c r="AA14" s="5">
        <f t="shared" si="7"/>
        <v>70995.901165599993</v>
      </c>
      <c r="AC14" s="5">
        <f>I14*$AE$6</f>
        <v>296071.50299999997</v>
      </c>
      <c r="AD14" s="5">
        <f t="shared" si="29"/>
        <v>122505.44866559999</v>
      </c>
      <c r="AE14" s="5">
        <f t="shared" si="8"/>
        <v>418576.95166559995</v>
      </c>
      <c r="AG14" s="5">
        <f>I14*$AI$6</f>
        <v>33964.752500000002</v>
      </c>
      <c r="AH14" s="5">
        <f t="shared" si="30"/>
        <v>14053.589088000001</v>
      </c>
      <c r="AI14" s="5">
        <f t="shared" si="9"/>
        <v>48018.341588000003</v>
      </c>
      <c r="AK14" s="5">
        <f>I14*$AM$6</f>
        <v>911.83499999999992</v>
      </c>
      <c r="AL14" s="5">
        <f t="shared" si="31"/>
        <v>377.28979199999998</v>
      </c>
      <c r="AM14" s="5">
        <f t="shared" si="10"/>
        <v>1289.1247919999998</v>
      </c>
      <c r="AO14" s="5">
        <f>I14*$AQ$6</f>
        <v>74535.243000000002</v>
      </c>
      <c r="AP14" s="5">
        <f t="shared" si="32"/>
        <v>30840.4331136</v>
      </c>
      <c r="AQ14" s="5">
        <f t="shared" si="11"/>
        <v>105375.6761136</v>
      </c>
      <c r="AS14" s="5">
        <f>I14*$AU$6</f>
        <v>1491.9735000000001</v>
      </c>
      <c r="AT14" s="5">
        <f t="shared" si="33"/>
        <v>617.33358720000001</v>
      </c>
      <c r="AU14" s="5">
        <f t="shared" si="14"/>
        <v>2109.3070871999998</v>
      </c>
      <c r="AV14" s="5"/>
      <c r="AW14" s="5">
        <f>I14*$AY$6</f>
        <v>498314.30349999998</v>
      </c>
      <c r="AX14" s="5">
        <f t="shared" si="34"/>
        <v>206187.41320319998</v>
      </c>
      <c r="AY14" s="5">
        <f t="shared" si="15"/>
        <v>704501.71670320001</v>
      </c>
      <c r="AZ14" s="5"/>
      <c r="BA14" s="5">
        <f>I14*$BC$6</f>
        <v>659.42849999999999</v>
      </c>
      <c r="BB14" s="5">
        <f t="shared" si="35"/>
        <v>272.8516032</v>
      </c>
      <c r="BC14" s="5">
        <f t="shared" si="16"/>
        <v>932.28010319999999</v>
      </c>
      <c r="BD14" s="5"/>
      <c r="BE14" s="5">
        <f>I14*$BG$6</f>
        <v>138.31699999999998</v>
      </c>
      <c r="BF14" s="5">
        <f t="shared" si="36"/>
        <v>57.231398399999996</v>
      </c>
      <c r="BG14" s="5">
        <f t="shared" si="17"/>
        <v>195.54839839999997</v>
      </c>
      <c r="BH14" s="5"/>
      <c r="BI14" s="5">
        <f>I14*$BK$6</f>
        <v>165.18749999999997</v>
      </c>
      <c r="BJ14" s="5">
        <f t="shared" si="37"/>
        <v>68.349599999999995</v>
      </c>
      <c r="BK14" s="5">
        <f t="shared" si="18"/>
        <v>233.53709999999995</v>
      </c>
      <c r="BL14" s="5"/>
      <c r="BM14" s="5">
        <f>I14*$BO$6</f>
        <v>814674.79599999997</v>
      </c>
      <c r="BN14" s="5">
        <f t="shared" si="38"/>
        <v>337087.8331392</v>
      </c>
      <c r="BO14" s="5">
        <f t="shared" si="1"/>
        <v>1151762.6291391999</v>
      </c>
      <c r="BP14" s="5"/>
      <c r="BQ14" s="5">
        <f>I14*$BS$6</f>
        <v>339.185</v>
      </c>
      <c r="BR14" s="5">
        <f t="shared" si="39"/>
        <v>140.34451200000001</v>
      </c>
      <c r="BS14" s="5">
        <f t="shared" si="2"/>
        <v>479.52951200000001</v>
      </c>
      <c r="BT14" s="5"/>
      <c r="BU14" s="5">
        <f>I14*$BW$6</f>
        <v>585481.76500000001</v>
      </c>
      <c r="BV14" s="5">
        <f t="shared" si="40"/>
        <v>242254.676928</v>
      </c>
      <c r="BW14" s="5">
        <f t="shared" si="19"/>
        <v>827736.44192799996</v>
      </c>
      <c r="BX14" s="5"/>
      <c r="BY14" s="5">
        <f>I14*$CA$6</f>
        <v>111.006</v>
      </c>
      <c r="BZ14" s="5">
        <f t="shared" si="41"/>
        <v>45.930931199999996</v>
      </c>
      <c r="CA14" s="5">
        <f t="shared" si="20"/>
        <v>156.9369312</v>
      </c>
      <c r="CB14" s="5"/>
      <c r="CC14" s="5">
        <f>I14*$CE$6</f>
        <v>45237.588000000003</v>
      </c>
      <c r="CD14" s="5">
        <f t="shared" si="42"/>
        <v>18717.948057599999</v>
      </c>
      <c r="CE14" s="5">
        <f t="shared" si="21"/>
        <v>63955.536057600002</v>
      </c>
      <c r="CF14" s="5"/>
      <c r="CG14" s="5">
        <f>I14*$CI$6</f>
        <v>57857.031999999999</v>
      </c>
      <c r="CH14" s="5">
        <f t="shared" si="43"/>
        <v>23939.492966399997</v>
      </c>
      <c r="CI14" s="5">
        <f t="shared" si="22"/>
        <v>81796.5249664</v>
      </c>
      <c r="CJ14" s="5"/>
      <c r="CK14" s="5">
        <f>I14*$CM$6</f>
        <v>762.50549999999998</v>
      </c>
      <c r="CL14" s="5">
        <f t="shared" si="44"/>
        <v>315.50175360000003</v>
      </c>
      <c r="CM14" s="5">
        <f t="shared" si="12"/>
        <v>1078.0072536</v>
      </c>
      <c r="CN14" s="5"/>
      <c r="CO14" s="5">
        <f>I14*$CQ$6</f>
        <v>608324.33299999998</v>
      </c>
      <c r="CP14" s="5">
        <f t="shared" si="45"/>
        <v>251706.24188159997</v>
      </c>
      <c r="CQ14" s="5">
        <f t="shared" si="13"/>
        <v>860030.57488159998</v>
      </c>
      <c r="CR14" s="5"/>
      <c r="CS14" s="5">
        <f>I14*$CU$6</f>
        <v>564.28049999999996</v>
      </c>
      <c r="CT14" s="5">
        <f t="shared" si="46"/>
        <v>233.4822336</v>
      </c>
      <c r="CU14" s="5">
        <f t="shared" si="23"/>
        <v>797.76273359999993</v>
      </c>
      <c r="CV14" s="5"/>
      <c r="CW14" s="5">
        <f>I14*$CY$6</f>
        <v>152.85350000000003</v>
      </c>
      <c r="CX14" s="5">
        <f t="shared" si="47"/>
        <v>63.246163200000005</v>
      </c>
      <c r="CY14" s="5">
        <f t="shared" si="24"/>
        <v>216.09966320000004</v>
      </c>
      <c r="CZ14" s="5"/>
      <c r="DA14" s="5">
        <f>I14*$DC$6</f>
        <v>23201.575500000003</v>
      </c>
      <c r="DB14" s="5">
        <f t="shared" si="48"/>
        <v>9600.111417600001</v>
      </c>
      <c r="DC14" s="5">
        <f t="shared" si="25"/>
        <v>32801.686917600004</v>
      </c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</row>
    <row r="15" spans="1:126" x14ac:dyDescent="0.2">
      <c r="A15" s="29">
        <v>42644</v>
      </c>
      <c r="D15" s="3">
        <v>1712531</v>
      </c>
      <c r="J15" s="3">
        <f t="shared" si="3"/>
        <v>1712531</v>
      </c>
      <c r="K15" s="3">
        <f t="shared" si="4"/>
        <v>1712531</v>
      </c>
      <c r="N15" s="5">
        <v>114807</v>
      </c>
      <c r="O15" s="5">
        <f t="shared" si="0"/>
        <v>114807</v>
      </c>
      <c r="Q15" s="5"/>
      <c r="R15" s="3">
        <f t="shared" si="26"/>
        <v>1597723.7780255</v>
      </c>
      <c r="S15" s="5">
        <f t="shared" si="5"/>
        <v>1597723.7780255</v>
      </c>
      <c r="U15" s="5"/>
      <c r="V15" s="5">
        <f t="shared" si="27"/>
        <v>395189.9899247</v>
      </c>
      <c r="W15" s="5">
        <f t="shared" si="6"/>
        <v>395189.9899247</v>
      </c>
      <c r="Z15" s="5">
        <f t="shared" si="28"/>
        <v>19523.024653100001</v>
      </c>
      <c r="AA15" s="5">
        <f t="shared" si="7"/>
        <v>19523.024653100001</v>
      </c>
      <c r="AD15" s="5">
        <f t="shared" si="29"/>
        <v>115103.6610906</v>
      </c>
      <c r="AE15" s="5">
        <f t="shared" si="8"/>
        <v>115103.6610906</v>
      </c>
      <c r="AH15" s="5">
        <f t="shared" si="30"/>
        <v>13204.4702755</v>
      </c>
      <c r="AI15" s="5">
        <f t="shared" si="9"/>
        <v>13204.4702755</v>
      </c>
      <c r="AK15" s="5"/>
      <c r="AL15" s="5">
        <f t="shared" si="31"/>
        <v>354.49391700000001</v>
      </c>
      <c r="AM15" s="5">
        <f t="shared" si="10"/>
        <v>354.49391700000001</v>
      </c>
      <c r="AO15" s="5"/>
      <c r="AP15" s="5">
        <f t="shared" si="32"/>
        <v>28977.052038600003</v>
      </c>
      <c r="AQ15" s="5">
        <f t="shared" si="11"/>
        <v>28977.052038600003</v>
      </c>
      <c r="AS15" s="5"/>
      <c r="AT15" s="5">
        <f t="shared" si="33"/>
        <v>580.03424970000003</v>
      </c>
      <c r="AU15" s="5">
        <f t="shared" si="14"/>
        <v>580.03424970000003</v>
      </c>
      <c r="AV15" s="5"/>
      <c r="AW15" s="5"/>
      <c r="AX15" s="5">
        <f t="shared" si="34"/>
        <v>193729.5556157</v>
      </c>
      <c r="AY15" s="5">
        <f t="shared" si="15"/>
        <v>193729.5556157</v>
      </c>
      <c r="AZ15" s="5"/>
      <c r="BA15" s="5"/>
      <c r="BB15" s="5">
        <f t="shared" si="35"/>
        <v>256.36589070000002</v>
      </c>
      <c r="BC15" s="5">
        <f t="shared" si="16"/>
        <v>256.36589070000002</v>
      </c>
      <c r="BD15" s="5"/>
      <c r="BE15" s="5"/>
      <c r="BF15" s="5">
        <f t="shared" si="36"/>
        <v>53.773473399999993</v>
      </c>
      <c r="BG15" s="5">
        <f t="shared" si="17"/>
        <v>53.773473399999993</v>
      </c>
      <c r="BH15" s="5"/>
      <c r="BI15" s="5"/>
      <c r="BJ15" s="5">
        <f t="shared" si="37"/>
        <v>64.219912499999992</v>
      </c>
      <c r="BK15" s="5">
        <f t="shared" si="18"/>
        <v>64.219912499999992</v>
      </c>
      <c r="BL15" s="5"/>
      <c r="BM15" s="5"/>
      <c r="BN15" s="5">
        <f t="shared" si="38"/>
        <v>316720.96323920001</v>
      </c>
      <c r="BO15" s="5">
        <f t="shared" si="1"/>
        <v>316720.96323920001</v>
      </c>
      <c r="BP15" s="5"/>
      <c r="BQ15" s="5"/>
      <c r="BR15" s="5">
        <f t="shared" si="39"/>
        <v>131.86488700000001</v>
      </c>
      <c r="BS15" s="5">
        <f t="shared" si="2"/>
        <v>131.86488700000001</v>
      </c>
      <c r="BT15" s="5"/>
      <c r="BU15" s="5"/>
      <c r="BV15" s="5">
        <f t="shared" si="40"/>
        <v>227617.63280300001</v>
      </c>
      <c r="BW15" s="5">
        <f t="shared" si="19"/>
        <v>227617.63280300001</v>
      </c>
      <c r="BX15" s="5"/>
      <c r="BY15" s="5"/>
      <c r="BZ15" s="5">
        <f t="shared" si="41"/>
        <v>43.1557812</v>
      </c>
      <c r="CA15" s="5">
        <f t="shared" si="20"/>
        <v>43.1557812</v>
      </c>
      <c r="CB15" s="5"/>
      <c r="CC15" s="5"/>
      <c r="CD15" s="5">
        <f t="shared" si="42"/>
        <v>17587.0083576</v>
      </c>
      <c r="CE15" s="5">
        <f t="shared" si="21"/>
        <v>17587.0083576</v>
      </c>
      <c r="CF15" s="5"/>
      <c r="CG15" s="5"/>
      <c r="CH15" s="5">
        <f t="shared" si="43"/>
        <v>22493.0671664</v>
      </c>
      <c r="CI15" s="5">
        <f t="shared" si="22"/>
        <v>22493.0671664</v>
      </c>
      <c r="CJ15" s="5"/>
      <c r="CK15" s="5"/>
      <c r="CL15" s="5">
        <f t="shared" si="44"/>
        <v>296.43911610000004</v>
      </c>
      <c r="CM15" s="5">
        <f t="shared" si="12"/>
        <v>296.43911610000004</v>
      </c>
      <c r="CN15" s="5"/>
      <c r="CO15" s="5"/>
      <c r="CP15" s="5">
        <f t="shared" si="45"/>
        <v>236498.13355659999</v>
      </c>
      <c r="CQ15" s="5">
        <f t="shared" si="13"/>
        <v>236498.13355659999</v>
      </c>
      <c r="CR15" s="5"/>
      <c r="CS15" s="5"/>
      <c r="CT15" s="5">
        <f t="shared" si="46"/>
        <v>219.3752211</v>
      </c>
      <c r="CU15" s="5">
        <f t="shared" si="23"/>
        <v>219.3752211</v>
      </c>
      <c r="CV15" s="5"/>
      <c r="CW15" s="5"/>
      <c r="CX15" s="5">
        <f t="shared" si="47"/>
        <v>59.424825700000007</v>
      </c>
      <c r="CY15" s="5">
        <f t="shared" si="24"/>
        <v>59.424825700000007</v>
      </c>
      <c r="CZ15" s="5"/>
      <c r="DA15" s="5"/>
      <c r="DB15" s="5">
        <f t="shared" si="48"/>
        <v>9020.0720301000001</v>
      </c>
      <c r="DC15" s="5">
        <f t="shared" si="25"/>
        <v>9020.0720301000001</v>
      </c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</row>
    <row r="16" spans="1:126" x14ac:dyDescent="0.2">
      <c r="A16" s="29">
        <v>42826</v>
      </c>
      <c r="C16" s="3">
        <v>4625000</v>
      </c>
      <c r="D16" s="3">
        <v>1712531</v>
      </c>
      <c r="I16" s="3">
        <f>C16+E16</f>
        <v>4625000</v>
      </c>
      <c r="J16" s="3">
        <f t="shared" si="3"/>
        <v>1712531</v>
      </c>
      <c r="K16" s="3">
        <f t="shared" si="4"/>
        <v>6337531</v>
      </c>
      <c r="M16" s="5">
        <v>310058</v>
      </c>
      <c r="N16" s="5">
        <v>114807</v>
      </c>
      <c r="O16" s="5">
        <f t="shared" si="0"/>
        <v>424865</v>
      </c>
      <c r="Q16" s="5">
        <f t="shared" si="49"/>
        <v>4314942.3125</v>
      </c>
      <c r="R16" s="3">
        <f t="shared" si="26"/>
        <v>1597723.7780255</v>
      </c>
      <c r="S16" s="5">
        <f t="shared" si="5"/>
        <v>5912666.0905255005</v>
      </c>
      <c r="U16" s="5">
        <f>I16*$W$6</f>
        <v>1067282.1125</v>
      </c>
      <c r="V16" s="5">
        <f t="shared" si="27"/>
        <v>395189.9899247</v>
      </c>
      <c r="W16" s="5">
        <f t="shared" si="6"/>
        <v>1462472.1024247</v>
      </c>
      <c r="Y16" s="5">
        <f>I16*$AA$6</f>
        <v>52725.462500000001</v>
      </c>
      <c r="Z16" s="5">
        <f t="shared" si="28"/>
        <v>19523.024653100001</v>
      </c>
      <c r="AA16" s="5">
        <f t="shared" si="7"/>
        <v>72248.487153099995</v>
      </c>
      <c r="AC16" s="5">
        <f>I16*$AE$6</f>
        <v>310858.27499999997</v>
      </c>
      <c r="AD16" s="5">
        <f t="shared" si="29"/>
        <v>115103.6610906</v>
      </c>
      <c r="AE16" s="5">
        <f t="shared" si="8"/>
        <v>425961.93609059998</v>
      </c>
      <c r="AG16" s="5">
        <f>I16*$AI$6</f>
        <v>35661.0625</v>
      </c>
      <c r="AH16" s="5">
        <f t="shared" si="30"/>
        <v>13204.4702755</v>
      </c>
      <c r="AI16" s="5">
        <f t="shared" si="9"/>
        <v>48865.532775500003</v>
      </c>
      <c r="AK16" s="5">
        <f>I16*$AM$6</f>
        <v>957.375</v>
      </c>
      <c r="AL16" s="5">
        <f t="shared" si="31"/>
        <v>354.49391700000001</v>
      </c>
      <c r="AM16" s="5">
        <f t="shared" si="10"/>
        <v>1311.868917</v>
      </c>
      <c r="AO16" s="5">
        <f>I16*$AQ$6</f>
        <v>78257.775000000009</v>
      </c>
      <c r="AP16" s="5">
        <f t="shared" si="32"/>
        <v>28977.052038600003</v>
      </c>
      <c r="AQ16" s="5">
        <f t="shared" si="11"/>
        <v>107234.82703860001</v>
      </c>
      <c r="AS16" s="5">
        <f>I16*$AU$6</f>
        <v>1566.4875</v>
      </c>
      <c r="AT16" s="5">
        <f t="shared" si="33"/>
        <v>580.03424970000003</v>
      </c>
      <c r="AU16" s="5">
        <f t="shared" si="14"/>
        <v>2146.5217496999999</v>
      </c>
      <c r="AV16" s="5"/>
      <c r="AW16" s="5">
        <f>I16*$AY$6</f>
        <v>523201.73749999999</v>
      </c>
      <c r="AX16" s="5">
        <f t="shared" si="34"/>
        <v>193729.5556157</v>
      </c>
      <c r="AY16" s="5">
        <f t="shared" si="15"/>
        <v>716931.29311570001</v>
      </c>
      <c r="AZ16" s="5"/>
      <c r="BA16" s="5">
        <f>I16*$BC$6</f>
        <v>692.36250000000007</v>
      </c>
      <c r="BB16" s="5">
        <f t="shared" si="35"/>
        <v>256.36589070000002</v>
      </c>
      <c r="BC16" s="5">
        <f t="shared" si="16"/>
        <v>948.72839070000009</v>
      </c>
      <c r="BD16" s="5"/>
      <c r="BE16" s="5">
        <f>I16*$BG$6</f>
        <v>145.22499999999999</v>
      </c>
      <c r="BF16" s="5">
        <f t="shared" si="36"/>
        <v>53.773473399999993</v>
      </c>
      <c r="BG16" s="5">
        <f t="shared" si="17"/>
        <v>198.99847339999999</v>
      </c>
      <c r="BH16" s="5"/>
      <c r="BI16" s="5">
        <f>I16*$BK$6</f>
        <v>173.43749999999997</v>
      </c>
      <c r="BJ16" s="5">
        <f t="shared" si="37"/>
        <v>64.219912499999992</v>
      </c>
      <c r="BK16" s="5">
        <f t="shared" si="18"/>
        <v>237.65741249999996</v>
      </c>
      <c r="BL16" s="5"/>
      <c r="BM16" s="5">
        <f>I16*$BO$6</f>
        <v>855362.3</v>
      </c>
      <c r="BN16" s="5">
        <f t="shared" si="38"/>
        <v>316720.96323920001</v>
      </c>
      <c r="BO16" s="5">
        <f t="shared" si="1"/>
        <v>1172083.2632392</v>
      </c>
      <c r="BP16" s="5"/>
      <c r="BQ16" s="5">
        <f>I16*$BS$6</f>
        <v>356.125</v>
      </c>
      <c r="BR16" s="5">
        <f t="shared" si="39"/>
        <v>131.86488700000001</v>
      </c>
      <c r="BS16" s="5">
        <f t="shared" si="2"/>
        <v>487.98988700000001</v>
      </c>
      <c r="BT16" s="5"/>
      <c r="BU16" s="5">
        <f>I16*$BW$6</f>
        <v>614722.625</v>
      </c>
      <c r="BV16" s="5">
        <f t="shared" si="40"/>
        <v>227617.63280300001</v>
      </c>
      <c r="BW16" s="5">
        <f t="shared" si="19"/>
        <v>842340.25780300004</v>
      </c>
      <c r="BX16" s="5"/>
      <c r="BY16" s="5">
        <f>I16*$CA$6</f>
        <v>116.55</v>
      </c>
      <c r="BZ16" s="5">
        <f t="shared" si="41"/>
        <v>43.1557812</v>
      </c>
      <c r="CA16" s="5">
        <f t="shared" si="20"/>
        <v>159.70578119999999</v>
      </c>
      <c r="CB16" s="5"/>
      <c r="CC16" s="5">
        <f>I16*$CE$6</f>
        <v>47496.9</v>
      </c>
      <c r="CD16" s="5">
        <f t="shared" si="42"/>
        <v>17587.0083576</v>
      </c>
      <c r="CE16" s="5">
        <f t="shared" si="21"/>
        <v>65083.908357599998</v>
      </c>
      <c r="CF16" s="5"/>
      <c r="CG16" s="5">
        <f>I16*$CI$6</f>
        <v>60746.6</v>
      </c>
      <c r="CH16" s="5">
        <f t="shared" si="43"/>
        <v>22493.0671664</v>
      </c>
      <c r="CI16" s="5">
        <f t="shared" si="22"/>
        <v>83239.667166400002</v>
      </c>
      <c r="CJ16" s="5"/>
      <c r="CK16" s="5">
        <f>I16*$CM$6</f>
        <v>800.58749999999998</v>
      </c>
      <c r="CL16" s="5">
        <f t="shared" si="44"/>
        <v>296.43911610000004</v>
      </c>
      <c r="CM16" s="5">
        <f t="shared" si="12"/>
        <v>1097.0266161</v>
      </c>
      <c r="CN16" s="5"/>
      <c r="CO16" s="5">
        <f>I16*$CQ$6</f>
        <v>638706.02499999991</v>
      </c>
      <c r="CP16" s="5">
        <f t="shared" si="45"/>
        <v>236498.13355659999</v>
      </c>
      <c r="CQ16" s="5">
        <f t="shared" si="13"/>
        <v>875204.15855659987</v>
      </c>
      <c r="CR16" s="5"/>
      <c r="CS16" s="5">
        <f>I16*$CU$6</f>
        <v>592.46249999999998</v>
      </c>
      <c r="CT16" s="5">
        <f t="shared" si="46"/>
        <v>219.3752211</v>
      </c>
      <c r="CU16" s="5">
        <f t="shared" si="23"/>
        <v>811.83772109999995</v>
      </c>
      <c r="CV16" s="5"/>
      <c r="CW16" s="5">
        <f>I16*$CY$6</f>
        <v>160.48750000000001</v>
      </c>
      <c r="CX16" s="5">
        <f t="shared" si="47"/>
        <v>59.424825700000007</v>
      </c>
      <c r="CY16" s="5">
        <f t="shared" si="24"/>
        <v>219.91232570000003</v>
      </c>
      <c r="CZ16" s="5"/>
      <c r="DA16" s="5">
        <f>I16*$DC$6</f>
        <v>24360.337500000001</v>
      </c>
      <c r="DB16" s="5">
        <f t="shared" si="48"/>
        <v>9020.0720301000001</v>
      </c>
      <c r="DC16" s="5">
        <f t="shared" si="25"/>
        <v>33380.409530100005</v>
      </c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</row>
    <row r="17" spans="1:126" x14ac:dyDescent="0.2">
      <c r="A17" s="29">
        <v>43009</v>
      </c>
      <c r="B17" s="30"/>
      <c r="D17" s="3">
        <v>1596906</v>
      </c>
      <c r="J17" s="3">
        <f t="shared" si="3"/>
        <v>1596906</v>
      </c>
      <c r="K17" s="3">
        <f t="shared" si="4"/>
        <v>1596906</v>
      </c>
      <c r="N17" s="5">
        <v>107056</v>
      </c>
      <c r="O17" s="5">
        <f t="shared" si="0"/>
        <v>107056</v>
      </c>
      <c r="Q17" s="5"/>
      <c r="R17" s="3">
        <f t="shared" si="26"/>
        <v>1489850.220213</v>
      </c>
      <c r="S17" s="5">
        <f t="shared" si="5"/>
        <v>1489850.220213</v>
      </c>
      <c r="U17" s="5"/>
      <c r="V17" s="5">
        <f t="shared" si="27"/>
        <v>368507.93711219996</v>
      </c>
      <c r="W17" s="5">
        <f t="shared" si="6"/>
        <v>368507.93711219996</v>
      </c>
      <c r="Z17" s="5">
        <f t="shared" si="28"/>
        <v>18204.888090600001</v>
      </c>
      <c r="AA17" s="5">
        <f t="shared" si="7"/>
        <v>18204.888090600001</v>
      </c>
      <c r="AD17" s="5">
        <f t="shared" si="29"/>
        <v>107332.2042156</v>
      </c>
      <c r="AE17" s="5">
        <f t="shared" si="8"/>
        <v>107332.2042156</v>
      </c>
      <c r="AH17" s="5">
        <f t="shared" si="30"/>
        <v>12312.943713000001</v>
      </c>
      <c r="AI17" s="5">
        <f t="shared" si="9"/>
        <v>12312.943713000001</v>
      </c>
      <c r="AK17" s="5"/>
      <c r="AL17" s="5">
        <f t="shared" si="31"/>
        <v>330.55954199999996</v>
      </c>
      <c r="AM17" s="5">
        <f t="shared" si="10"/>
        <v>330.55954199999996</v>
      </c>
      <c r="AO17" s="5"/>
      <c r="AP17" s="5">
        <f t="shared" si="32"/>
        <v>27020.6076636</v>
      </c>
      <c r="AQ17" s="5">
        <f t="shared" si="11"/>
        <v>27020.6076636</v>
      </c>
      <c r="AS17" s="5"/>
      <c r="AT17" s="5">
        <f t="shared" si="33"/>
        <v>540.87206219999996</v>
      </c>
      <c r="AU17" s="5">
        <f t="shared" si="14"/>
        <v>540.87206219999996</v>
      </c>
      <c r="AV17" s="5"/>
      <c r="AW17" s="5"/>
      <c r="AX17" s="5">
        <f t="shared" si="34"/>
        <v>180649.51217820001</v>
      </c>
      <c r="AY17" s="5">
        <f t="shared" si="15"/>
        <v>180649.51217820001</v>
      </c>
      <c r="AZ17" s="5"/>
      <c r="BA17" s="5"/>
      <c r="BB17" s="5">
        <f t="shared" si="35"/>
        <v>239.05682820000001</v>
      </c>
      <c r="BC17" s="5">
        <f t="shared" si="16"/>
        <v>239.05682820000001</v>
      </c>
      <c r="BD17" s="5"/>
      <c r="BE17" s="5"/>
      <c r="BF17" s="5">
        <f t="shared" si="36"/>
        <v>50.142848399999998</v>
      </c>
      <c r="BG17" s="5">
        <f t="shared" si="17"/>
        <v>50.142848399999998</v>
      </c>
      <c r="BH17" s="5"/>
      <c r="BI17" s="5"/>
      <c r="BJ17" s="5">
        <f t="shared" si="37"/>
        <v>59.883974999999992</v>
      </c>
      <c r="BK17" s="5">
        <f t="shared" si="18"/>
        <v>59.883974999999992</v>
      </c>
      <c r="BL17" s="5"/>
      <c r="BM17" s="5"/>
      <c r="BN17" s="5">
        <f t="shared" si="38"/>
        <v>295336.90573920001</v>
      </c>
      <c r="BO17" s="5">
        <f t="shared" si="1"/>
        <v>295336.90573920001</v>
      </c>
      <c r="BP17" s="5"/>
      <c r="BQ17" s="5"/>
      <c r="BR17" s="5">
        <f t="shared" si="39"/>
        <v>122.96176200000001</v>
      </c>
      <c r="BS17" s="5">
        <f t="shared" si="2"/>
        <v>122.96176200000001</v>
      </c>
      <c r="BT17" s="5"/>
      <c r="BU17" s="5"/>
      <c r="BV17" s="5">
        <f t="shared" si="40"/>
        <v>212249.567178</v>
      </c>
      <c r="BW17" s="5">
        <f t="shared" si="19"/>
        <v>212249.567178</v>
      </c>
      <c r="BX17" s="5"/>
      <c r="BY17" s="5"/>
      <c r="BZ17" s="5">
        <f t="shared" si="41"/>
        <v>40.2420312</v>
      </c>
      <c r="CA17" s="5">
        <f t="shared" si="20"/>
        <v>40.2420312</v>
      </c>
      <c r="CB17" s="5"/>
      <c r="CC17" s="5"/>
      <c r="CD17" s="5">
        <f t="shared" si="42"/>
        <v>16399.585857599999</v>
      </c>
      <c r="CE17" s="5">
        <f t="shared" si="21"/>
        <v>16399.585857599999</v>
      </c>
      <c r="CF17" s="5"/>
      <c r="CG17" s="5"/>
      <c r="CH17" s="5">
        <f t="shared" si="43"/>
        <v>20974.402166399999</v>
      </c>
      <c r="CI17" s="5">
        <f t="shared" si="22"/>
        <v>20974.402166399999</v>
      </c>
      <c r="CJ17" s="5"/>
      <c r="CK17" s="5"/>
      <c r="CL17" s="5">
        <f t="shared" si="44"/>
        <v>276.4244286</v>
      </c>
      <c r="CM17" s="5">
        <f t="shared" si="12"/>
        <v>276.4244286</v>
      </c>
      <c r="CN17" s="5"/>
      <c r="CO17" s="5"/>
      <c r="CP17" s="5">
        <f t="shared" si="45"/>
        <v>220530.48293159998</v>
      </c>
      <c r="CQ17" s="5">
        <f t="shared" si="13"/>
        <v>220530.48293159998</v>
      </c>
      <c r="CR17" s="5"/>
      <c r="CS17" s="5"/>
      <c r="CT17" s="5">
        <f t="shared" si="46"/>
        <v>204.5636586</v>
      </c>
      <c r="CU17" s="5">
        <f t="shared" si="23"/>
        <v>204.5636586</v>
      </c>
      <c r="CV17" s="5"/>
      <c r="CW17" s="5"/>
      <c r="CX17" s="5">
        <f t="shared" si="47"/>
        <v>55.412638200000004</v>
      </c>
      <c r="CY17" s="5">
        <f t="shared" si="24"/>
        <v>55.412638200000004</v>
      </c>
      <c r="CZ17" s="5"/>
      <c r="DA17" s="5"/>
      <c r="DB17" s="5">
        <f t="shared" si="48"/>
        <v>8411.0635925999995</v>
      </c>
      <c r="DC17" s="5">
        <f t="shared" si="25"/>
        <v>8411.0635925999995</v>
      </c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</row>
    <row r="18" spans="1:126" x14ac:dyDescent="0.2">
      <c r="A18" s="29">
        <v>43191</v>
      </c>
      <c r="C18" s="3">
        <v>4855000</v>
      </c>
      <c r="D18" s="3">
        <v>1596906</v>
      </c>
      <c r="I18" s="3">
        <f>C18+E18</f>
        <v>4855000</v>
      </c>
      <c r="J18" s="3">
        <f t="shared" si="3"/>
        <v>1596906</v>
      </c>
      <c r="K18" s="3">
        <f t="shared" si="4"/>
        <v>6451906</v>
      </c>
      <c r="M18" s="5">
        <v>325477</v>
      </c>
      <c r="N18" s="5">
        <v>107056</v>
      </c>
      <c r="O18" s="5">
        <f t="shared" si="0"/>
        <v>432533</v>
      </c>
      <c r="Q18" s="5">
        <f t="shared" si="49"/>
        <v>4529523.2275</v>
      </c>
      <c r="R18" s="3">
        <f t="shared" si="26"/>
        <v>1489850.220213</v>
      </c>
      <c r="S18" s="5">
        <f t="shared" si="5"/>
        <v>6019373.4477129998</v>
      </c>
      <c r="U18" s="5">
        <f>I18*$W$6</f>
        <v>1120357.7634999999</v>
      </c>
      <c r="V18" s="5">
        <f t="shared" si="27"/>
        <v>368507.93711219996</v>
      </c>
      <c r="W18" s="5">
        <f t="shared" si="6"/>
        <v>1488865.7006122</v>
      </c>
      <c r="Y18" s="5">
        <f>I18*$AA$6</f>
        <v>55347.485500000003</v>
      </c>
      <c r="Z18" s="5">
        <f t="shared" si="28"/>
        <v>18204.888090600001</v>
      </c>
      <c r="AA18" s="5">
        <f t="shared" si="7"/>
        <v>73552.373590600007</v>
      </c>
      <c r="AC18" s="5">
        <f>I18*$AE$6</f>
        <v>326317.17300000001</v>
      </c>
      <c r="AD18" s="5">
        <f t="shared" si="29"/>
        <v>107332.2042156</v>
      </c>
      <c r="AE18" s="5">
        <f t="shared" si="8"/>
        <v>433649.37721559999</v>
      </c>
      <c r="AG18" s="5">
        <f>I18*$AI$6</f>
        <v>37434.477500000001</v>
      </c>
      <c r="AH18" s="5">
        <f t="shared" si="30"/>
        <v>12312.943713000001</v>
      </c>
      <c r="AI18" s="5">
        <f t="shared" si="9"/>
        <v>49747.421213000001</v>
      </c>
      <c r="AK18" s="5">
        <f>I18*$AM$6</f>
        <v>1004.9849999999999</v>
      </c>
      <c r="AL18" s="5">
        <f t="shared" si="31"/>
        <v>330.55954199999996</v>
      </c>
      <c r="AM18" s="5">
        <f t="shared" si="10"/>
        <v>1335.5445419999999</v>
      </c>
      <c r="AO18" s="5">
        <f>I18*$AQ$6</f>
        <v>82149.513000000006</v>
      </c>
      <c r="AP18" s="5">
        <f t="shared" si="32"/>
        <v>27020.6076636</v>
      </c>
      <c r="AQ18" s="5">
        <f t="shared" si="11"/>
        <v>109170.12066360001</v>
      </c>
      <c r="AS18" s="5">
        <f>I18*$AU$6</f>
        <v>1644.3885</v>
      </c>
      <c r="AT18" s="5">
        <f t="shared" si="33"/>
        <v>540.87206219999996</v>
      </c>
      <c r="AU18" s="5">
        <f t="shared" si="14"/>
        <v>2185.2605622000001</v>
      </c>
      <c r="AV18" s="5"/>
      <c r="AW18" s="5">
        <f>I18*$AY$6</f>
        <v>549220.41850000003</v>
      </c>
      <c r="AX18" s="5">
        <f t="shared" si="34"/>
        <v>180649.51217820001</v>
      </c>
      <c r="AY18" s="5">
        <f t="shared" si="15"/>
        <v>729869.93067819998</v>
      </c>
      <c r="AZ18" s="5"/>
      <c r="BA18" s="5">
        <f>I18*$BC$6</f>
        <v>726.79349999999999</v>
      </c>
      <c r="BB18" s="5">
        <f t="shared" si="35"/>
        <v>239.05682820000001</v>
      </c>
      <c r="BC18" s="5">
        <f t="shared" si="16"/>
        <v>965.85032820000004</v>
      </c>
      <c r="BD18" s="5"/>
      <c r="BE18" s="5">
        <f>I18*$BG$6</f>
        <v>152.44699999999997</v>
      </c>
      <c r="BF18" s="5">
        <f t="shared" si="36"/>
        <v>50.142848399999998</v>
      </c>
      <c r="BG18" s="5">
        <f t="shared" si="17"/>
        <v>202.58984839999997</v>
      </c>
      <c r="BH18" s="5"/>
      <c r="BI18" s="5">
        <f>I18*$BK$6</f>
        <v>182.06249999999997</v>
      </c>
      <c r="BJ18" s="5">
        <f t="shared" si="37"/>
        <v>59.883974999999992</v>
      </c>
      <c r="BK18" s="5">
        <f t="shared" si="18"/>
        <v>241.94647499999996</v>
      </c>
      <c r="BL18" s="5"/>
      <c r="BM18" s="5">
        <f>I18*$BO$6</f>
        <v>897899.23600000003</v>
      </c>
      <c r="BN18" s="5">
        <f t="shared" si="38"/>
        <v>295336.90573920001</v>
      </c>
      <c r="BO18" s="5">
        <f t="shared" si="1"/>
        <v>1193236.1417392001</v>
      </c>
      <c r="BP18" s="5"/>
      <c r="BQ18" s="5">
        <f>I18*$BS$6</f>
        <v>373.83499999999998</v>
      </c>
      <c r="BR18" s="5">
        <f t="shared" si="39"/>
        <v>122.96176200000001</v>
      </c>
      <c r="BS18" s="5">
        <f t="shared" si="2"/>
        <v>496.796762</v>
      </c>
      <c r="BT18" s="5"/>
      <c r="BU18" s="5">
        <f>I18*$BW$6</f>
        <v>645292.61499999999</v>
      </c>
      <c r="BV18" s="5">
        <f t="shared" si="40"/>
        <v>212249.567178</v>
      </c>
      <c r="BW18" s="5">
        <f t="shared" si="19"/>
        <v>857542.18217799999</v>
      </c>
      <c r="BX18" s="5"/>
      <c r="BY18" s="5">
        <f>I18*$CA$6</f>
        <v>122.34599999999999</v>
      </c>
      <c r="BZ18" s="5">
        <f t="shared" si="41"/>
        <v>40.2420312</v>
      </c>
      <c r="CA18" s="5">
        <f t="shared" si="20"/>
        <v>162.58803119999999</v>
      </c>
      <c r="CB18" s="5"/>
      <c r="CC18" s="5">
        <f>I18*$CE$6</f>
        <v>49858.908000000003</v>
      </c>
      <c r="CD18" s="5">
        <f t="shared" si="42"/>
        <v>16399.585857599999</v>
      </c>
      <c r="CE18" s="5">
        <f t="shared" si="21"/>
        <v>66258.493857599999</v>
      </c>
      <c r="CF18" s="5"/>
      <c r="CG18" s="5">
        <f>I18*$CI$6</f>
        <v>63767.511999999995</v>
      </c>
      <c r="CH18" s="5">
        <f t="shared" si="43"/>
        <v>20974.402166399999</v>
      </c>
      <c r="CI18" s="5">
        <f t="shared" si="22"/>
        <v>84741.914166399991</v>
      </c>
      <c r="CJ18" s="5"/>
      <c r="CK18" s="5">
        <f>I18*$CM$6</f>
        <v>840.40050000000008</v>
      </c>
      <c r="CL18" s="5">
        <f t="shared" si="44"/>
        <v>276.4244286</v>
      </c>
      <c r="CM18" s="5">
        <f t="shared" si="12"/>
        <v>1116.8249286</v>
      </c>
      <c r="CN18" s="5"/>
      <c r="CO18" s="5">
        <f>I18*$CQ$6</f>
        <v>670468.70299999998</v>
      </c>
      <c r="CP18" s="5">
        <f t="shared" si="45"/>
        <v>220530.48293159998</v>
      </c>
      <c r="CQ18" s="5">
        <f t="shared" si="13"/>
        <v>890999.18593159993</v>
      </c>
      <c r="CR18" s="5"/>
      <c r="CS18" s="5">
        <f>I18*$CU$6</f>
        <v>621.92549999999994</v>
      </c>
      <c r="CT18" s="5">
        <f t="shared" si="46"/>
        <v>204.5636586</v>
      </c>
      <c r="CU18" s="5">
        <f t="shared" si="23"/>
        <v>826.48915859999988</v>
      </c>
      <c r="CV18" s="5"/>
      <c r="CW18" s="5">
        <f>I18*$CY$6</f>
        <v>168.46850000000001</v>
      </c>
      <c r="CX18" s="5">
        <f t="shared" si="47"/>
        <v>55.412638200000004</v>
      </c>
      <c r="CY18" s="5">
        <f t="shared" si="24"/>
        <v>223.88113820000001</v>
      </c>
      <c r="CZ18" s="5"/>
      <c r="DA18" s="5">
        <f>I18*$DC$6</f>
        <v>25571.770500000002</v>
      </c>
      <c r="DB18" s="5">
        <f t="shared" si="48"/>
        <v>8411.0635925999995</v>
      </c>
      <c r="DC18" s="5">
        <f t="shared" si="25"/>
        <v>33982.834092600002</v>
      </c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</row>
    <row r="19" spans="1:126" x14ac:dyDescent="0.2">
      <c r="A19" s="29">
        <v>43374</v>
      </c>
      <c r="D19" s="3">
        <v>1475531</v>
      </c>
      <c r="J19" s="3">
        <f t="shared" si="3"/>
        <v>1475531</v>
      </c>
      <c r="K19" s="3">
        <f t="shared" si="4"/>
        <v>1475531</v>
      </c>
      <c r="N19" s="5">
        <v>98919</v>
      </c>
      <c r="O19" s="5">
        <f t="shared" si="0"/>
        <v>98919</v>
      </c>
      <c r="Q19" s="5"/>
      <c r="R19" s="3">
        <f t="shared" si="26"/>
        <v>1376612.1395254997</v>
      </c>
      <c r="S19" s="5">
        <f t="shared" si="5"/>
        <v>1376612.1395254997</v>
      </c>
      <c r="U19" s="5"/>
      <c r="V19" s="5">
        <f t="shared" si="27"/>
        <v>340498.99302469997</v>
      </c>
      <c r="W19" s="5">
        <f t="shared" si="6"/>
        <v>340498.99302469997</v>
      </c>
      <c r="Z19" s="5">
        <f t="shared" si="28"/>
        <v>16821.2009531</v>
      </c>
      <c r="AA19" s="5">
        <f t="shared" si="7"/>
        <v>16821.2009531</v>
      </c>
      <c r="AD19" s="5">
        <f t="shared" si="29"/>
        <v>99174.274890599991</v>
      </c>
      <c r="AE19" s="5">
        <f t="shared" si="8"/>
        <v>99174.274890599991</v>
      </c>
      <c r="AH19" s="5">
        <f t="shared" si="30"/>
        <v>11377.081775500001</v>
      </c>
      <c r="AI19" s="5">
        <f t="shared" si="9"/>
        <v>11377.081775500001</v>
      </c>
      <c r="AK19" s="5"/>
      <c r="AL19" s="5">
        <f t="shared" si="31"/>
        <v>305.43491699999998</v>
      </c>
      <c r="AM19" s="5">
        <f t="shared" si="10"/>
        <v>305.43491699999998</v>
      </c>
      <c r="AO19" s="5"/>
      <c r="AP19" s="5">
        <f t="shared" si="32"/>
        <v>24966.8698386</v>
      </c>
      <c r="AQ19" s="5">
        <f t="shared" si="11"/>
        <v>24966.8698386</v>
      </c>
      <c r="AS19" s="5"/>
      <c r="AT19" s="5">
        <f t="shared" si="33"/>
        <v>499.76234970000002</v>
      </c>
      <c r="AU19" s="5">
        <f t="shared" si="14"/>
        <v>499.76234970000002</v>
      </c>
      <c r="AV19" s="5"/>
      <c r="AW19" s="5"/>
      <c r="AX19" s="5">
        <f t="shared" si="34"/>
        <v>166919.0017157</v>
      </c>
      <c r="AY19" s="5">
        <f t="shared" si="15"/>
        <v>166919.0017157</v>
      </c>
      <c r="AZ19" s="5"/>
      <c r="BA19" s="5"/>
      <c r="BB19" s="5">
        <f t="shared" si="35"/>
        <v>220.88699070000001</v>
      </c>
      <c r="BC19" s="5">
        <f t="shared" si="16"/>
        <v>220.88699070000001</v>
      </c>
      <c r="BD19" s="5"/>
      <c r="BE19" s="5"/>
      <c r="BF19" s="5">
        <f t="shared" si="36"/>
        <v>46.3316734</v>
      </c>
      <c r="BG19" s="5">
        <f t="shared" si="17"/>
        <v>46.3316734</v>
      </c>
      <c r="BH19" s="5"/>
      <c r="BI19" s="5"/>
      <c r="BJ19" s="5">
        <f t="shared" si="37"/>
        <v>55.332412499999997</v>
      </c>
      <c r="BK19" s="5">
        <f t="shared" si="18"/>
        <v>55.332412499999997</v>
      </c>
      <c r="BL19" s="5"/>
      <c r="BM19" s="5"/>
      <c r="BN19" s="5">
        <f t="shared" si="38"/>
        <v>272889.42483919999</v>
      </c>
      <c r="BO19" s="5">
        <f t="shared" si="1"/>
        <v>272889.42483919999</v>
      </c>
      <c r="BP19" s="5"/>
      <c r="BQ19" s="5"/>
      <c r="BR19" s="5">
        <f t="shared" si="39"/>
        <v>113.615887</v>
      </c>
      <c r="BS19" s="5">
        <f t="shared" si="2"/>
        <v>113.615887</v>
      </c>
      <c r="BT19" s="5"/>
      <c r="BU19" s="5"/>
      <c r="BV19" s="5">
        <f t="shared" si="40"/>
        <v>196117.25180299999</v>
      </c>
      <c r="BW19" s="5">
        <f t="shared" si="19"/>
        <v>196117.25180299999</v>
      </c>
      <c r="BX19" s="5"/>
      <c r="BY19" s="5"/>
      <c r="BZ19" s="5">
        <f t="shared" si="41"/>
        <v>37.183381199999999</v>
      </c>
      <c r="CA19" s="5">
        <f t="shared" si="20"/>
        <v>37.183381199999999</v>
      </c>
      <c r="CB19" s="5"/>
      <c r="CC19" s="5"/>
      <c r="CD19" s="5">
        <f t="shared" si="42"/>
        <v>15153.113157600001</v>
      </c>
      <c r="CE19" s="5">
        <f t="shared" si="21"/>
        <v>15153.113157600001</v>
      </c>
      <c r="CF19" s="5"/>
      <c r="CG19" s="5"/>
      <c r="CH19" s="5">
        <f t="shared" si="43"/>
        <v>19380.2143664</v>
      </c>
      <c r="CI19" s="5">
        <f t="shared" si="22"/>
        <v>19380.2143664</v>
      </c>
      <c r="CJ19" s="5"/>
      <c r="CK19" s="5"/>
      <c r="CL19" s="5">
        <f t="shared" si="44"/>
        <v>255.41441610000001</v>
      </c>
      <c r="CM19" s="5">
        <f t="shared" si="12"/>
        <v>255.41441610000001</v>
      </c>
      <c r="CN19" s="5"/>
      <c r="CO19" s="5"/>
      <c r="CP19" s="5">
        <f t="shared" si="45"/>
        <v>203768.76535659999</v>
      </c>
      <c r="CQ19" s="5">
        <f t="shared" si="13"/>
        <v>203768.76535659999</v>
      </c>
      <c r="CR19" s="5"/>
      <c r="CS19" s="5"/>
      <c r="CT19" s="5">
        <f t="shared" si="46"/>
        <v>189.0155211</v>
      </c>
      <c r="CU19" s="5">
        <f t="shared" si="23"/>
        <v>189.0155211</v>
      </c>
      <c r="CV19" s="5"/>
      <c r="CW19" s="5"/>
      <c r="CX19" s="5">
        <f t="shared" si="47"/>
        <v>51.200925700000006</v>
      </c>
      <c r="CY19" s="5">
        <f t="shared" si="24"/>
        <v>51.200925700000006</v>
      </c>
      <c r="CZ19" s="5"/>
      <c r="DA19" s="5"/>
      <c r="DB19" s="5">
        <f t="shared" si="48"/>
        <v>7771.7693300999999</v>
      </c>
      <c r="DC19" s="5">
        <f t="shared" si="25"/>
        <v>7771.7693300999999</v>
      </c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</row>
    <row r="20" spans="1:126" x14ac:dyDescent="0.2">
      <c r="A20" s="29">
        <v>43556</v>
      </c>
      <c r="C20" s="3">
        <v>5100000</v>
      </c>
      <c r="D20" s="3">
        <v>1475531</v>
      </c>
      <c r="I20" s="3">
        <f>C20+E20</f>
        <v>5100000</v>
      </c>
      <c r="J20" s="3">
        <f t="shared" si="3"/>
        <v>1475531</v>
      </c>
      <c r="K20" s="3">
        <f t="shared" si="4"/>
        <v>6575531</v>
      </c>
      <c r="M20" s="5">
        <v>341902</v>
      </c>
      <c r="N20" s="5">
        <v>98919</v>
      </c>
      <c r="O20" s="5">
        <f t="shared" si="0"/>
        <v>440821</v>
      </c>
      <c r="Q20" s="5">
        <f t="shared" si="49"/>
        <v>4758098.55</v>
      </c>
      <c r="R20" s="3">
        <f t="shared" si="26"/>
        <v>1376612.1395254997</v>
      </c>
      <c r="S20" s="5">
        <f t="shared" si="5"/>
        <v>6134710.6895254999</v>
      </c>
      <c r="U20" s="5">
        <f>I20*$W$6</f>
        <v>1176894.8699999999</v>
      </c>
      <c r="V20" s="5">
        <f t="shared" si="27"/>
        <v>340498.99302469997</v>
      </c>
      <c r="W20" s="5">
        <f t="shared" si="6"/>
        <v>1517393.8630247</v>
      </c>
      <c r="Y20" s="5">
        <f>I20*$AA$6</f>
        <v>58140.51</v>
      </c>
      <c r="Z20" s="5">
        <f t="shared" si="28"/>
        <v>16821.2009531</v>
      </c>
      <c r="AA20" s="5">
        <f t="shared" si="7"/>
        <v>74961.710953100002</v>
      </c>
      <c r="AC20" s="5">
        <f>I20*$AE$6</f>
        <v>342784.26</v>
      </c>
      <c r="AD20" s="5">
        <f t="shared" si="29"/>
        <v>99174.274890599991</v>
      </c>
      <c r="AE20" s="5">
        <f t="shared" si="8"/>
        <v>441958.53489060001</v>
      </c>
      <c r="AG20" s="5">
        <f>I20*$AI$6</f>
        <v>39323.550000000003</v>
      </c>
      <c r="AH20" s="5">
        <f t="shared" si="30"/>
        <v>11377.081775500001</v>
      </c>
      <c r="AI20" s="5">
        <f t="shared" si="9"/>
        <v>50700.631775500005</v>
      </c>
      <c r="AK20" s="5">
        <f>I20*$AM$6</f>
        <v>1055.7</v>
      </c>
      <c r="AL20" s="5">
        <f t="shared" si="31"/>
        <v>305.43491699999998</v>
      </c>
      <c r="AM20" s="5">
        <f t="shared" si="10"/>
        <v>1361.1349170000001</v>
      </c>
      <c r="AO20" s="5">
        <f>I20*$AQ$6</f>
        <v>86295.06</v>
      </c>
      <c r="AP20" s="5">
        <f t="shared" si="32"/>
        <v>24966.8698386</v>
      </c>
      <c r="AQ20" s="5">
        <f t="shared" si="11"/>
        <v>111261.9298386</v>
      </c>
      <c r="AS20" s="5">
        <f>I20*$AU$6</f>
        <v>1727.37</v>
      </c>
      <c r="AT20" s="5">
        <f t="shared" si="33"/>
        <v>499.76234970000002</v>
      </c>
      <c r="AU20" s="5">
        <f t="shared" si="14"/>
        <v>2227.1323496999998</v>
      </c>
      <c r="AV20" s="5"/>
      <c r="AW20" s="5">
        <f>I20*$AY$6</f>
        <v>576935.97</v>
      </c>
      <c r="AX20" s="5">
        <f t="shared" si="34"/>
        <v>166919.0017157</v>
      </c>
      <c r="AY20" s="5">
        <f t="shared" si="15"/>
        <v>743854.9717157</v>
      </c>
      <c r="AZ20" s="5"/>
      <c r="BA20" s="5">
        <f>I20*$BC$6</f>
        <v>763.47</v>
      </c>
      <c r="BB20" s="5">
        <f t="shared" si="35"/>
        <v>220.88699070000001</v>
      </c>
      <c r="BC20" s="5">
        <f t="shared" si="16"/>
        <v>984.3569907000001</v>
      </c>
      <c r="BD20" s="5"/>
      <c r="BE20" s="5">
        <f>I20*$BG$6</f>
        <v>160.13999999999999</v>
      </c>
      <c r="BF20" s="5">
        <f t="shared" si="36"/>
        <v>46.3316734</v>
      </c>
      <c r="BG20" s="5">
        <f t="shared" si="17"/>
        <v>206.47167339999999</v>
      </c>
      <c r="BH20" s="5"/>
      <c r="BI20" s="5">
        <f>I20*$BK$6</f>
        <v>191.24999999999997</v>
      </c>
      <c r="BJ20" s="5">
        <f t="shared" si="37"/>
        <v>55.332412499999997</v>
      </c>
      <c r="BK20" s="5">
        <f t="shared" si="18"/>
        <v>246.58241249999998</v>
      </c>
      <c r="BL20" s="5"/>
      <c r="BM20" s="5">
        <f>I20*$BO$6</f>
        <v>943210.32000000007</v>
      </c>
      <c r="BN20" s="5">
        <f t="shared" si="38"/>
        <v>272889.42483919999</v>
      </c>
      <c r="BO20" s="5">
        <f t="shared" si="1"/>
        <v>1216099.7448392001</v>
      </c>
      <c r="BP20" s="5"/>
      <c r="BQ20" s="5">
        <f>I20*$BS$6</f>
        <v>392.7</v>
      </c>
      <c r="BR20" s="5">
        <f t="shared" si="39"/>
        <v>113.615887</v>
      </c>
      <c r="BS20" s="5">
        <f t="shared" si="2"/>
        <v>506.31588699999998</v>
      </c>
      <c r="BT20" s="5"/>
      <c r="BU20" s="5">
        <f>I20*$BW$6</f>
        <v>677856.3</v>
      </c>
      <c r="BV20" s="5">
        <f t="shared" si="40"/>
        <v>196117.25180299999</v>
      </c>
      <c r="BW20" s="5">
        <f t="shared" si="19"/>
        <v>873973.55180300004</v>
      </c>
      <c r="BX20" s="5"/>
      <c r="BY20" s="5">
        <f>I20*$CA$6</f>
        <v>128.52000000000001</v>
      </c>
      <c r="BZ20" s="5">
        <f t="shared" si="41"/>
        <v>37.183381199999999</v>
      </c>
      <c r="CA20" s="5">
        <f t="shared" si="20"/>
        <v>165.70338120000002</v>
      </c>
      <c r="CB20" s="5"/>
      <c r="CC20" s="5">
        <f>I20*$CE$6</f>
        <v>52374.96</v>
      </c>
      <c r="CD20" s="5">
        <f t="shared" si="42"/>
        <v>15153.113157600001</v>
      </c>
      <c r="CE20" s="5">
        <f t="shared" si="21"/>
        <v>67528.073157599996</v>
      </c>
      <c r="CF20" s="5"/>
      <c r="CG20" s="5">
        <f>I20*$CI$6</f>
        <v>66985.440000000002</v>
      </c>
      <c r="CH20" s="5">
        <f t="shared" si="43"/>
        <v>19380.2143664</v>
      </c>
      <c r="CI20" s="5">
        <f t="shared" si="22"/>
        <v>86365.654366400006</v>
      </c>
      <c r="CJ20" s="5"/>
      <c r="CK20" s="5">
        <f>I20*$CM$6</f>
        <v>882.81000000000006</v>
      </c>
      <c r="CL20" s="5">
        <f t="shared" si="44"/>
        <v>255.41441610000001</v>
      </c>
      <c r="CM20" s="5">
        <f t="shared" si="12"/>
        <v>1138.2244161000001</v>
      </c>
      <c r="CN20" s="5"/>
      <c r="CO20" s="5">
        <f>I20*$CQ$6</f>
        <v>704302.86</v>
      </c>
      <c r="CP20" s="5">
        <f t="shared" si="45"/>
        <v>203768.76535659999</v>
      </c>
      <c r="CQ20" s="5">
        <f t="shared" si="13"/>
        <v>908071.62535659992</v>
      </c>
      <c r="CR20" s="5"/>
      <c r="CS20" s="5">
        <f>I20*$CU$6</f>
        <v>653.30999999999995</v>
      </c>
      <c r="CT20" s="5">
        <f t="shared" si="46"/>
        <v>189.0155211</v>
      </c>
      <c r="CU20" s="5">
        <f t="shared" si="23"/>
        <v>842.32552109999995</v>
      </c>
      <c r="CV20" s="5"/>
      <c r="CW20" s="5">
        <f>I20*$CY$6</f>
        <v>176.97000000000003</v>
      </c>
      <c r="CX20" s="5">
        <f t="shared" si="47"/>
        <v>51.200925700000006</v>
      </c>
      <c r="CY20" s="5">
        <f t="shared" si="24"/>
        <v>228.17092570000003</v>
      </c>
      <c r="CZ20" s="5"/>
      <c r="DA20" s="5">
        <f>I20*$DC$6</f>
        <v>26862.210000000003</v>
      </c>
      <c r="DB20" s="5">
        <f t="shared" si="48"/>
        <v>7771.7693300999999</v>
      </c>
      <c r="DC20" s="5">
        <f t="shared" si="25"/>
        <v>34633.979330100003</v>
      </c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</row>
    <row r="21" spans="1:126" x14ac:dyDescent="0.2">
      <c r="A21" s="29">
        <v>43739</v>
      </c>
      <c r="D21" s="3">
        <v>1348031</v>
      </c>
      <c r="J21" s="3">
        <f t="shared" si="3"/>
        <v>1348031</v>
      </c>
      <c r="K21" s="3">
        <f t="shared" si="4"/>
        <v>1348031</v>
      </c>
      <c r="N21" s="5">
        <v>90371</v>
      </c>
      <c r="O21" s="5">
        <f t="shared" si="0"/>
        <v>90371</v>
      </c>
      <c r="Q21" s="5"/>
      <c r="R21" s="3">
        <f t="shared" si="26"/>
        <v>1257659.6757755</v>
      </c>
      <c r="S21" s="5">
        <f t="shared" si="5"/>
        <v>1257659.6757755</v>
      </c>
      <c r="U21" s="5"/>
      <c r="V21" s="5">
        <f t="shared" si="27"/>
        <v>311076.62127469998</v>
      </c>
      <c r="W21" s="5">
        <f t="shared" si="6"/>
        <v>311076.62127469998</v>
      </c>
      <c r="Z21" s="5">
        <f t="shared" si="28"/>
        <v>15367.6882031</v>
      </c>
      <c r="AA21" s="5">
        <f t="shared" si="7"/>
        <v>15367.6882031</v>
      </c>
      <c r="AD21" s="5">
        <f t="shared" si="29"/>
        <v>90604.668390599996</v>
      </c>
      <c r="AE21" s="5">
        <f t="shared" si="8"/>
        <v>90604.668390599996</v>
      </c>
      <c r="AH21" s="5">
        <f t="shared" si="30"/>
        <v>10393.9930255</v>
      </c>
      <c r="AI21" s="5">
        <f t="shared" si="9"/>
        <v>10393.9930255</v>
      </c>
      <c r="AK21" s="5"/>
      <c r="AL21" s="5">
        <f t="shared" si="31"/>
        <v>279.042417</v>
      </c>
      <c r="AM21" s="5">
        <f t="shared" si="10"/>
        <v>279.042417</v>
      </c>
      <c r="AO21" s="5"/>
      <c r="AP21" s="5">
        <f t="shared" si="32"/>
        <v>22809.493338600001</v>
      </c>
      <c r="AQ21" s="5">
        <f t="shared" si="11"/>
        <v>22809.493338600001</v>
      </c>
      <c r="AS21" s="5"/>
      <c r="AT21" s="5">
        <f t="shared" si="33"/>
        <v>456.5780997</v>
      </c>
      <c r="AU21" s="5">
        <f t="shared" si="14"/>
        <v>456.5780997</v>
      </c>
      <c r="AV21" s="5"/>
      <c r="AW21" s="5"/>
      <c r="AX21" s="5">
        <f t="shared" si="34"/>
        <v>152495.60246569998</v>
      </c>
      <c r="AY21" s="5">
        <f t="shared" si="15"/>
        <v>152495.60246569998</v>
      </c>
      <c r="AZ21" s="5"/>
      <c r="BA21" s="5"/>
      <c r="BB21" s="5">
        <f t="shared" si="35"/>
        <v>201.80024070000002</v>
      </c>
      <c r="BC21" s="5">
        <f t="shared" si="16"/>
        <v>201.80024070000002</v>
      </c>
      <c r="BD21" s="5"/>
      <c r="BE21" s="5"/>
      <c r="BF21" s="5">
        <f t="shared" si="36"/>
        <v>42.328173399999997</v>
      </c>
      <c r="BG21" s="5">
        <f t="shared" si="17"/>
        <v>42.328173399999997</v>
      </c>
      <c r="BH21" s="5"/>
      <c r="BI21" s="5"/>
      <c r="BJ21" s="5">
        <f t="shared" si="37"/>
        <v>50.551162499999997</v>
      </c>
      <c r="BK21" s="5">
        <f t="shared" si="18"/>
        <v>50.551162499999997</v>
      </c>
      <c r="BL21" s="5"/>
      <c r="BM21" s="5"/>
      <c r="BN21" s="5">
        <f t="shared" si="38"/>
        <v>249309.16683920001</v>
      </c>
      <c r="BO21" s="5">
        <f t="shared" si="1"/>
        <v>249309.16683920001</v>
      </c>
      <c r="BP21" s="5"/>
      <c r="BQ21" s="5"/>
      <c r="BR21" s="5">
        <f t="shared" si="39"/>
        <v>103.79838700000001</v>
      </c>
      <c r="BS21" s="5">
        <f t="shared" si="2"/>
        <v>103.79838700000001</v>
      </c>
      <c r="BT21" s="5"/>
      <c r="BU21" s="5"/>
      <c r="BV21" s="5">
        <f t="shared" si="40"/>
        <v>179170.84430299999</v>
      </c>
      <c r="BW21" s="5">
        <f t="shared" si="19"/>
        <v>179170.84430299999</v>
      </c>
      <c r="BX21" s="5"/>
      <c r="BY21" s="5"/>
      <c r="BZ21" s="5">
        <f t="shared" si="41"/>
        <v>33.970381199999999</v>
      </c>
      <c r="CA21" s="5">
        <f t="shared" si="20"/>
        <v>33.970381199999999</v>
      </c>
      <c r="CB21" s="5"/>
      <c r="CC21" s="5"/>
      <c r="CD21" s="5">
        <f t="shared" si="42"/>
        <v>13843.739157600001</v>
      </c>
      <c r="CE21" s="5">
        <f t="shared" si="21"/>
        <v>13843.739157600001</v>
      </c>
      <c r="CF21" s="5"/>
      <c r="CG21" s="5"/>
      <c r="CH21" s="5">
        <f t="shared" si="43"/>
        <v>17705.578366399997</v>
      </c>
      <c r="CI21" s="5">
        <f t="shared" si="22"/>
        <v>17705.578366399997</v>
      </c>
      <c r="CJ21" s="5"/>
      <c r="CK21" s="5"/>
      <c r="CL21" s="5">
        <f t="shared" si="44"/>
        <v>233.3441661</v>
      </c>
      <c r="CM21" s="5">
        <f t="shared" si="12"/>
        <v>233.3441661</v>
      </c>
      <c r="CN21" s="5"/>
      <c r="CO21" s="5"/>
      <c r="CP21" s="5">
        <f t="shared" si="45"/>
        <v>186161.19385659997</v>
      </c>
      <c r="CQ21" s="5">
        <f t="shared" si="13"/>
        <v>186161.19385659997</v>
      </c>
      <c r="CR21" s="5"/>
      <c r="CS21" s="5"/>
      <c r="CT21" s="5">
        <f t="shared" si="46"/>
        <v>172.6827711</v>
      </c>
      <c r="CU21" s="5">
        <f t="shared" si="23"/>
        <v>172.6827711</v>
      </c>
      <c r="CV21" s="5"/>
      <c r="CW21" s="5"/>
      <c r="CX21" s="5">
        <f t="shared" si="47"/>
        <v>46.776675700000006</v>
      </c>
      <c r="CY21" s="5">
        <f t="shared" si="24"/>
        <v>46.776675700000006</v>
      </c>
      <c r="CZ21" s="5"/>
      <c r="DA21" s="5"/>
      <c r="DB21" s="5">
        <f t="shared" si="48"/>
        <v>7100.2140801000005</v>
      </c>
      <c r="DC21" s="5">
        <f t="shared" si="25"/>
        <v>7100.2140801000005</v>
      </c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</row>
    <row r="22" spans="1:126" x14ac:dyDescent="0.2">
      <c r="A22" s="29">
        <v>43922</v>
      </c>
      <c r="C22" s="3">
        <v>5355000</v>
      </c>
      <c r="D22" s="3">
        <v>1348031</v>
      </c>
      <c r="I22" s="3">
        <f>C22+E22</f>
        <v>5355000</v>
      </c>
      <c r="J22" s="3">
        <f t="shared" si="3"/>
        <v>1348031</v>
      </c>
      <c r="K22" s="3">
        <f t="shared" si="4"/>
        <v>6703031</v>
      </c>
      <c r="M22" s="5">
        <v>358997</v>
      </c>
      <c r="N22" s="5">
        <v>90371</v>
      </c>
      <c r="O22" s="5">
        <f t="shared" si="0"/>
        <v>449368</v>
      </c>
      <c r="Q22" s="5">
        <f t="shared" si="49"/>
        <v>4996003.4775</v>
      </c>
      <c r="R22" s="3">
        <f t="shared" si="26"/>
        <v>1257659.6757755</v>
      </c>
      <c r="S22" s="5">
        <f t="shared" si="5"/>
        <v>6253663.1532755001</v>
      </c>
      <c r="U22" s="5">
        <f>I22*$W$6</f>
        <v>1235739.6135</v>
      </c>
      <c r="V22" s="5">
        <f t="shared" si="27"/>
        <v>311076.62127469998</v>
      </c>
      <c r="W22" s="5">
        <f t="shared" si="6"/>
        <v>1546816.2347746999</v>
      </c>
      <c r="Y22" s="5">
        <f>I22*$AA$6</f>
        <v>61047.535499999998</v>
      </c>
      <c r="Z22" s="5">
        <f t="shared" si="28"/>
        <v>15367.6882031</v>
      </c>
      <c r="AA22" s="5">
        <f t="shared" si="7"/>
        <v>76415.223703099997</v>
      </c>
      <c r="AC22" s="5">
        <f>I22*$AE$6</f>
        <v>359923.473</v>
      </c>
      <c r="AD22" s="5">
        <f t="shared" si="29"/>
        <v>90604.668390599996</v>
      </c>
      <c r="AE22" s="5">
        <f t="shared" si="8"/>
        <v>450528.14139060001</v>
      </c>
      <c r="AG22" s="5">
        <f>I22*$AI$6</f>
        <v>41289.727500000001</v>
      </c>
      <c r="AH22" s="5">
        <f t="shared" si="30"/>
        <v>10393.9930255</v>
      </c>
      <c r="AI22" s="5">
        <f t="shared" si="9"/>
        <v>51683.720525500001</v>
      </c>
      <c r="AK22" s="5">
        <f>I22*$AM$6</f>
        <v>1108.4849999999999</v>
      </c>
      <c r="AL22" s="5">
        <f t="shared" si="31"/>
        <v>279.042417</v>
      </c>
      <c r="AM22" s="5">
        <f t="shared" si="10"/>
        <v>1387.5274169999998</v>
      </c>
      <c r="AO22" s="5">
        <f>I22*$AQ$6</f>
        <v>90609.813000000009</v>
      </c>
      <c r="AP22" s="5">
        <f t="shared" si="32"/>
        <v>22809.493338600001</v>
      </c>
      <c r="AQ22" s="5">
        <f t="shared" si="11"/>
        <v>113419.30633860001</v>
      </c>
      <c r="AS22" s="5">
        <f>I22*$AU$6</f>
        <v>1813.7384999999999</v>
      </c>
      <c r="AT22" s="5">
        <f t="shared" si="33"/>
        <v>456.5780997</v>
      </c>
      <c r="AU22" s="5">
        <f t="shared" si="14"/>
        <v>2270.3165997000001</v>
      </c>
      <c r="AV22" s="5"/>
      <c r="AW22" s="5">
        <f>I22*$AY$6</f>
        <v>605782.76850000001</v>
      </c>
      <c r="AX22" s="5">
        <f t="shared" si="34"/>
        <v>152495.60246569998</v>
      </c>
      <c r="AY22" s="5">
        <f t="shared" si="15"/>
        <v>758278.37096570001</v>
      </c>
      <c r="AZ22" s="5"/>
      <c r="BA22" s="5">
        <f>I22*$BC$6</f>
        <v>801.64350000000002</v>
      </c>
      <c r="BB22" s="5">
        <f t="shared" si="35"/>
        <v>201.80024070000002</v>
      </c>
      <c r="BC22" s="5">
        <f t="shared" si="16"/>
        <v>1003.4437407</v>
      </c>
      <c r="BD22" s="5"/>
      <c r="BE22" s="5">
        <f>I22*$BG$6</f>
        <v>168.14699999999999</v>
      </c>
      <c r="BF22" s="5">
        <f t="shared" si="36"/>
        <v>42.328173399999997</v>
      </c>
      <c r="BG22" s="5">
        <f t="shared" si="17"/>
        <v>210.47517339999999</v>
      </c>
      <c r="BH22" s="5"/>
      <c r="BI22" s="5">
        <f>I22*$BK$6</f>
        <v>200.81249999999997</v>
      </c>
      <c r="BJ22" s="5">
        <f t="shared" si="37"/>
        <v>50.551162499999997</v>
      </c>
      <c r="BK22" s="5">
        <f t="shared" si="18"/>
        <v>251.36366249999998</v>
      </c>
      <c r="BL22" s="5"/>
      <c r="BM22" s="5">
        <f>I22*$BO$6</f>
        <v>990370.83600000001</v>
      </c>
      <c r="BN22" s="5">
        <f t="shared" si="38"/>
        <v>249309.16683920001</v>
      </c>
      <c r="BO22" s="5">
        <f t="shared" si="1"/>
        <v>1239680.0028392</v>
      </c>
      <c r="BP22" s="5"/>
      <c r="BQ22" s="5">
        <f>I22*$BS$6</f>
        <v>412.33499999999998</v>
      </c>
      <c r="BR22" s="5">
        <f t="shared" si="39"/>
        <v>103.79838700000001</v>
      </c>
      <c r="BS22" s="5">
        <f t="shared" si="2"/>
        <v>516.13338699999997</v>
      </c>
      <c r="BT22" s="5"/>
      <c r="BU22" s="5">
        <f>I22*$BW$6</f>
        <v>711749.11499999999</v>
      </c>
      <c r="BV22" s="5">
        <f t="shared" si="40"/>
        <v>179170.84430299999</v>
      </c>
      <c r="BW22" s="5">
        <f t="shared" si="19"/>
        <v>890919.95930300001</v>
      </c>
      <c r="BX22" s="5"/>
      <c r="BY22" s="5">
        <f>I22*$CA$6</f>
        <v>134.946</v>
      </c>
      <c r="BZ22" s="5">
        <f t="shared" si="41"/>
        <v>33.970381199999999</v>
      </c>
      <c r="CA22" s="5">
        <f t="shared" si="20"/>
        <v>168.91638119999999</v>
      </c>
      <c r="CB22" s="5"/>
      <c r="CC22" s="5">
        <f>I22*$CE$6</f>
        <v>54993.707999999999</v>
      </c>
      <c r="CD22" s="5">
        <f t="shared" si="42"/>
        <v>13843.739157600001</v>
      </c>
      <c r="CE22" s="5">
        <f t="shared" si="21"/>
        <v>68837.447157599992</v>
      </c>
      <c r="CF22" s="5"/>
      <c r="CG22" s="5">
        <f>I22*$CI$6</f>
        <v>70334.712</v>
      </c>
      <c r="CH22" s="5">
        <f t="shared" si="43"/>
        <v>17705.578366399997</v>
      </c>
      <c r="CI22" s="5">
        <f t="shared" si="22"/>
        <v>88040.290366400004</v>
      </c>
      <c r="CJ22" s="5"/>
      <c r="CK22" s="5">
        <f>I22*$CM$6</f>
        <v>926.95050000000003</v>
      </c>
      <c r="CL22" s="5">
        <f t="shared" si="44"/>
        <v>233.3441661</v>
      </c>
      <c r="CM22" s="5">
        <f t="shared" si="12"/>
        <v>1160.2946661000001</v>
      </c>
      <c r="CN22" s="5"/>
      <c r="CO22" s="5">
        <f>I22*$CQ$6</f>
        <v>739518.00299999991</v>
      </c>
      <c r="CP22" s="5">
        <f t="shared" si="45"/>
        <v>186161.19385659997</v>
      </c>
      <c r="CQ22" s="5">
        <f t="shared" si="13"/>
        <v>925679.19685659988</v>
      </c>
      <c r="CR22" s="5"/>
      <c r="CS22" s="5">
        <f>I22*$CU$6</f>
        <v>685.97550000000001</v>
      </c>
      <c r="CT22" s="5">
        <f t="shared" si="46"/>
        <v>172.6827711</v>
      </c>
      <c r="CU22" s="5">
        <f t="shared" si="23"/>
        <v>858.65827109999998</v>
      </c>
      <c r="CV22" s="5"/>
      <c r="CW22" s="5">
        <f>I22*$CY$6</f>
        <v>185.81850000000003</v>
      </c>
      <c r="CX22" s="5">
        <f t="shared" si="47"/>
        <v>46.776675700000006</v>
      </c>
      <c r="CY22" s="5">
        <f t="shared" si="24"/>
        <v>232.59517570000003</v>
      </c>
      <c r="CZ22" s="5"/>
      <c r="DA22" s="5">
        <f>I22*$DC$6</f>
        <v>28205.320500000002</v>
      </c>
      <c r="DB22" s="5">
        <f t="shared" si="48"/>
        <v>7100.2140801000005</v>
      </c>
      <c r="DC22" s="5">
        <f t="shared" si="25"/>
        <v>35305.5345801</v>
      </c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</row>
    <row r="23" spans="1:126" x14ac:dyDescent="0.2">
      <c r="A23" s="29">
        <v>44105</v>
      </c>
      <c r="C23" s="37"/>
      <c r="D23" s="37">
        <v>1214156</v>
      </c>
      <c r="E23" s="37"/>
      <c r="F23" s="37"/>
      <c r="G23" s="37"/>
      <c r="H23" s="37"/>
      <c r="I23" s="37"/>
      <c r="J23" s="37">
        <f t="shared" si="3"/>
        <v>1214156</v>
      </c>
      <c r="K23" s="37">
        <f t="shared" si="4"/>
        <v>1214156</v>
      </c>
      <c r="M23" s="38"/>
      <c r="N23" s="38">
        <v>81397</v>
      </c>
      <c r="O23" s="38">
        <f t="shared" si="0"/>
        <v>81397</v>
      </c>
      <c r="Q23" s="38"/>
      <c r="R23" s="37">
        <f t="shared" si="26"/>
        <v>1132759.5888380001</v>
      </c>
      <c r="S23" s="38">
        <f t="shared" si="5"/>
        <v>1132759.5888380001</v>
      </c>
      <c r="U23" s="38"/>
      <c r="V23" s="38">
        <f t="shared" si="27"/>
        <v>280183.13093719998</v>
      </c>
      <c r="W23" s="38">
        <f t="shared" si="6"/>
        <v>280183.13093719998</v>
      </c>
      <c r="Y23" s="38"/>
      <c r="Z23" s="38">
        <f t="shared" si="28"/>
        <v>13841.4998156</v>
      </c>
      <c r="AA23" s="38">
        <f t="shared" si="7"/>
        <v>13841.4998156</v>
      </c>
      <c r="AC23" s="38"/>
      <c r="AD23" s="38">
        <f t="shared" si="29"/>
        <v>81606.58156559999</v>
      </c>
      <c r="AE23" s="38">
        <f t="shared" si="8"/>
        <v>81606.58156559999</v>
      </c>
      <c r="AG23" s="38"/>
      <c r="AH23" s="38">
        <f t="shared" si="30"/>
        <v>9361.7498379999997</v>
      </c>
      <c r="AI23" s="38">
        <f t="shared" si="9"/>
        <v>9361.7498379999997</v>
      </c>
      <c r="AK23" s="38"/>
      <c r="AL23" s="38">
        <f t="shared" si="31"/>
        <v>251.33029199999999</v>
      </c>
      <c r="AM23" s="38">
        <f t="shared" si="10"/>
        <v>251.33029199999999</v>
      </c>
      <c r="AO23" s="38"/>
      <c r="AP23" s="38">
        <f t="shared" si="32"/>
        <v>20544.248013600001</v>
      </c>
      <c r="AQ23" s="38">
        <f t="shared" si="11"/>
        <v>20544.248013600001</v>
      </c>
      <c r="AS23" s="38"/>
      <c r="AT23" s="38">
        <f t="shared" si="33"/>
        <v>411.23463720000001</v>
      </c>
      <c r="AU23" s="38">
        <f t="shared" si="14"/>
        <v>411.23463720000001</v>
      </c>
      <c r="AV23" s="5"/>
      <c r="AW23" s="38"/>
      <c r="AX23" s="38">
        <f t="shared" si="34"/>
        <v>137351.0332532</v>
      </c>
      <c r="AY23" s="38">
        <f t="shared" si="15"/>
        <v>137351.0332532</v>
      </c>
      <c r="AZ23" s="5"/>
      <c r="BA23" s="38"/>
      <c r="BB23" s="38">
        <f t="shared" si="35"/>
        <v>181.75915320000001</v>
      </c>
      <c r="BC23" s="38">
        <f t="shared" si="16"/>
        <v>181.75915320000001</v>
      </c>
      <c r="BD23" s="5"/>
      <c r="BE23" s="38"/>
      <c r="BF23" s="38">
        <f t="shared" si="36"/>
        <v>38.1244984</v>
      </c>
      <c r="BG23" s="38">
        <f t="shared" si="17"/>
        <v>38.1244984</v>
      </c>
      <c r="BH23" s="5"/>
      <c r="BI23" s="38"/>
      <c r="BJ23" s="38">
        <f t="shared" si="37"/>
        <v>45.530849999999994</v>
      </c>
      <c r="BK23" s="38">
        <f t="shared" si="18"/>
        <v>45.530849999999994</v>
      </c>
      <c r="BL23" s="5"/>
      <c r="BM23" s="38"/>
      <c r="BN23" s="38">
        <f t="shared" si="38"/>
        <v>224549.89593920001</v>
      </c>
      <c r="BO23" s="38">
        <f t="shared" si="1"/>
        <v>224549.89593920001</v>
      </c>
      <c r="BP23" s="5"/>
      <c r="BQ23" s="38"/>
      <c r="BR23" s="38">
        <f t="shared" si="39"/>
        <v>93.490012000000007</v>
      </c>
      <c r="BS23" s="38">
        <f t="shared" si="2"/>
        <v>93.490012000000007</v>
      </c>
      <c r="BT23" s="5"/>
      <c r="BU23" s="38"/>
      <c r="BV23" s="38">
        <f t="shared" si="40"/>
        <v>161377.11642800001</v>
      </c>
      <c r="BW23" s="38">
        <f t="shared" si="19"/>
        <v>161377.11642800001</v>
      </c>
      <c r="BX23" s="5"/>
      <c r="BY23" s="38"/>
      <c r="BZ23" s="38">
        <f t="shared" si="41"/>
        <v>30.596731200000001</v>
      </c>
      <c r="CA23" s="38">
        <f t="shared" si="20"/>
        <v>30.596731200000001</v>
      </c>
      <c r="CB23" s="5"/>
      <c r="CC23" s="38"/>
      <c r="CD23" s="38">
        <f t="shared" si="42"/>
        <v>12468.8964576</v>
      </c>
      <c r="CE23" s="38">
        <f t="shared" si="21"/>
        <v>12468.8964576</v>
      </c>
      <c r="CF23" s="5"/>
      <c r="CG23" s="38"/>
      <c r="CH23" s="38">
        <f t="shared" si="43"/>
        <v>15947.210566399999</v>
      </c>
      <c r="CI23" s="38">
        <f t="shared" si="22"/>
        <v>15947.210566399999</v>
      </c>
      <c r="CJ23" s="5"/>
      <c r="CK23" s="38"/>
      <c r="CL23" s="38">
        <f t="shared" si="44"/>
        <v>210.17040360000001</v>
      </c>
      <c r="CM23" s="38">
        <f t="shared" si="12"/>
        <v>210.17040360000001</v>
      </c>
      <c r="CN23" s="5"/>
      <c r="CO23" s="38"/>
      <c r="CP23" s="38">
        <f t="shared" si="45"/>
        <v>167673.24378159997</v>
      </c>
      <c r="CQ23" s="38">
        <f t="shared" si="13"/>
        <v>167673.24378159997</v>
      </c>
      <c r="CR23" s="5"/>
      <c r="CS23" s="38"/>
      <c r="CT23" s="38">
        <f t="shared" si="46"/>
        <v>155.53338360000001</v>
      </c>
      <c r="CU23" s="38">
        <f t="shared" si="23"/>
        <v>155.53338360000001</v>
      </c>
      <c r="CV23" s="5"/>
      <c r="CW23" s="38"/>
      <c r="CX23" s="38">
        <f t="shared" si="47"/>
        <v>42.131213200000005</v>
      </c>
      <c r="CY23" s="38">
        <f t="shared" si="24"/>
        <v>42.131213200000005</v>
      </c>
      <c r="CZ23" s="5"/>
      <c r="DA23" s="38"/>
      <c r="DB23" s="38">
        <f t="shared" si="48"/>
        <v>6395.0810676000001</v>
      </c>
      <c r="DC23" s="38">
        <f t="shared" si="25"/>
        <v>6395.0810676000001</v>
      </c>
      <c r="DD23" s="5"/>
      <c r="DE23" s="38"/>
      <c r="DF23" s="38"/>
      <c r="DG23" s="38"/>
      <c r="DH23" s="5"/>
      <c r="DI23" s="38"/>
      <c r="DJ23" s="38"/>
      <c r="DK23" s="38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</row>
    <row r="24" spans="1:126" x14ac:dyDescent="0.2">
      <c r="A24" s="48">
        <v>44287</v>
      </c>
      <c r="C24" s="3">
        <v>5620000</v>
      </c>
      <c r="D24" s="3">
        <v>560081</v>
      </c>
      <c r="I24" s="3">
        <f>C24+E24</f>
        <v>5620000</v>
      </c>
      <c r="J24" s="3">
        <f t="shared" si="3"/>
        <v>560081</v>
      </c>
      <c r="K24" s="3">
        <f t="shared" si="4"/>
        <v>6180081</v>
      </c>
      <c r="M24" s="5">
        <v>376763</v>
      </c>
      <c r="N24" s="5">
        <v>37548</v>
      </c>
      <c r="O24" s="5">
        <f t="shared" si="0"/>
        <v>414311</v>
      </c>
      <c r="Q24" s="5">
        <f t="shared" si="49"/>
        <v>5243238.01</v>
      </c>
      <c r="R24" s="3">
        <f t="shared" si="26"/>
        <v>522532</v>
      </c>
      <c r="S24" s="5">
        <f t="shared" si="5"/>
        <v>5765770.0099999998</v>
      </c>
      <c r="U24" s="5">
        <f>I24*$W$6</f>
        <v>1296891.9939999999</v>
      </c>
      <c r="V24" s="5">
        <v>280183</v>
      </c>
      <c r="W24" s="5">
        <f t="shared" si="6"/>
        <v>1577074.9939999999</v>
      </c>
      <c r="Y24" s="5">
        <f>I24*$AA$6</f>
        <v>64068.561999999998</v>
      </c>
      <c r="Z24" s="5">
        <v>13841</v>
      </c>
      <c r="AA24" s="5">
        <f t="shared" si="7"/>
        <v>77909.562000000005</v>
      </c>
      <c r="AC24" s="5">
        <f>I24*$AE$6</f>
        <v>377734.81199999998</v>
      </c>
      <c r="AD24" s="5">
        <v>81607</v>
      </c>
      <c r="AE24" s="5">
        <f t="shared" si="8"/>
        <v>459341.81199999998</v>
      </c>
      <c r="AG24" s="5">
        <f>I24*$AI$6</f>
        <v>43333.01</v>
      </c>
      <c r="AH24" s="5">
        <v>9362</v>
      </c>
      <c r="AI24" s="5">
        <f t="shared" si="9"/>
        <v>52695.01</v>
      </c>
      <c r="AK24" s="5">
        <f>I24*$AM$6</f>
        <v>1163.3399999999999</v>
      </c>
      <c r="AL24" s="5">
        <v>251</v>
      </c>
      <c r="AM24" s="5">
        <f t="shared" si="10"/>
        <v>1414.34</v>
      </c>
      <c r="AO24" s="5">
        <f>I24*$AQ$6</f>
        <v>95093.772000000012</v>
      </c>
      <c r="AP24" s="5">
        <v>20544</v>
      </c>
      <c r="AQ24" s="5">
        <f t="shared" si="11"/>
        <v>115637.77200000001</v>
      </c>
      <c r="AS24" s="5">
        <f>I24*$AU$6</f>
        <v>1903.4939999999999</v>
      </c>
      <c r="AT24" s="5">
        <v>411</v>
      </c>
      <c r="AU24" s="5">
        <f t="shared" si="14"/>
        <v>2314.4939999999997</v>
      </c>
      <c r="AV24" s="5"/>
      <c r="AW24" s="5">
        <f>I24*$AY$6</f>
        <v>635760.81400000001</v>
      </c>
      <c r="AX24" s="5">
        <v>137351</v>
      </c>
      <c r="AY24" s="5">
        <f t="shared" si="15"/>
        <v>773111.81400000001</v>
      </c>
      <c r="AZ24" s="5"/>
      <c r="BA24" s="5">
        <f>I24*$BC$6</f>
        <v>841.31400000000008</v>
      </c>
      <c r="BB24" s="5">
        <v>182</v>
      </c>
      <c r="BC24" s="5">
        <f t="shared" si="16"/>
        <v>1023.3140000000001</v>
      </c>
      <c r="BD24" s="5"/>
      <c r="BE24" s="5">
        <f>I24*$BG$6</f>
        <v>176.46799999999999</v>
      </c>
      <c r="BF24" s="5">
        <v>38</v>
      </c>
      <c r="BG24" s="5">
        <f t="shared" si="17"/>
        <v>214.46799999999999</v>
      </c>
      <c r="BH24" s="5"/>
      <c r="BI24" s="5">
        <f>I24*$BK$6</f>
        <v>210.74999999999997</v>
      </c>
      <c r="BJ24" s="5">
        <v>46</v>
      </c>
      <c r="BK24" s="5">
        <f t="shared" si="18"/>
        <v>256.75</v>
      </c>
      <c r="BL24" s="5"/>
      <c r="BM24" s="5">
        <f>I24*$BO$6</f>
        <v>1039380.784</v>
      </c>
      <c r="BN24" s="5">
        <v>224550</v>
      </c>
      <c r="BO24" s="5">
        <f t="shared" si="1"/>
        <v>1263930.784</v>
      </c>
      <c r="BP24" s="5"/>
      <c r="BQ24" s="5">
        <f>I24*$BS$6</f>
        <v>432.74</v>
      </c>
      <c r="BR24" s="5">
        <v>93</v>
      </c>
      <c r="BS24" s="5">
        <f t="shared" si="2"/>
        <v>525.74</v>
      </c>
      <c r="BT24" s="5"/>
      <c r="BU24" s="5">
        <f>I24*$BW$6</f>
        <v>746971.06</v>
      </c>
      <c r="BV24" s="5">
        <v>161377</v>
      </c>
      <c r="BW24" s="5">
        <f t="shared" si="19"/>
        <v>908348.06</v>
      </c>
      <c r="BX24" s="5"/>
      <c r="BY24" s="5">
        <f>I24*$CA$6</f>
        <v>141.624</v>
      </c>
      <c r="BZ24" s="5">
        <v>31</v>
      </c>
      <c r="CA24" s="5">
        <f t="shared" si="20"/>
        <v>172.624</v>
      </c>
      <c r="CB24" s="5"/>
      <c r="CC24" s="5">
        <f>I24*$CE$6</f>
        <v>57715.152000000002</v>
      </c>
      <c r="CD24" s="5">
        <v>12469</v>
      </c>
      <c r="CE24" s="5">
        <f t="shared" si="21"/>
        <v>70184.152000000002</v>
      </c>
      <c r="CF24" s="5"/>
      <c r="CG24" s="5">
        <f>I24*$CI$6</f>
        <v>73815.327999999994</v>
      </c>
      <c r="CH24" s="5">
        <v>15947</v>
      </c>
      <c r="CI24" s="5">
        <f t="shared" si="22"/>
        <v>89762.327999999994</v>
      </c>
      <c r="CJ24" s="5"/>
      <c r="CK24" s="5">
        <f>I24*$CM$6</f>
        <v>972.822</v>
      </c>
      <c r="CL24" s="5">
        <v>210</v>
      </c>
      <c r="CM24" s="5">
        <f t="shared" si="12"/>
        <v>1182.8220000000001</v>
      </c>
      <c r="CN24" s="5"/>
      <c r="CO24" s="5">
        <f>I24*$CQ$6</f>
        <v>776114.13199999998</v>
      </c>
      <c r="CP24" s="5">
        <v>167673</v>
      </c>
      <c r="CQ24" s="5">
        <f t="shared" si="13"/>
        <v>943787.13199999998</v>
      </c>
      <c r="CR24" s="5"/>
      <c r="CS24" s="5">
        <f>I24*$CU$6</f>
        <v>719.92200000000003</v>
      </c>
      <c r="CT24" s="5">
        <v>156</v>
      </c>
      <c r="CU24" s="5">
        <f t="shared" si="23"/>
        <v>875.92200000000003</v>
      </c>
      <c r="CV24" s="5"/>
      <c r="CW24" s="5">
        <f>I24*$CY$6</f>
        <v>195.01400000000001</v>
      </c>
      <c r="CX24" s="5">
        <v>42</v>
      </c>
      <c r="CY24" s="5">
        <f t="shared" si="24"/>
        <v>237.01400000000001</v>
      </c>
      <c r="CZ24" s="5"/>
      <c r="DA24" s="5">
        <f>I24*$DC$6</f>
        <v>29601.102000000003</v>
      </c>
      <c r="DB24" s="5">
        <v>6395</v>
      </c>
      <c r="DC24" s="5">
        <f t="shared" si="25"/>
        <v>35996.101999999999</v>
      </c>
      <c r="DD24" s="5"/>
      <c r="DE24" s="5">
        <f>5243238-5243238</f>
        <v>0</v>
      </c>
      <c r="DF24" s="5">
        <f>522533-1132760</f>
        <v>-610227</v>
      </c>
      <c r="DG24" s="5">
        <f>DE24+DF24</f>
        <v>-610227</v>
      </c>
      <c r="DH24" s="5"/>
      <c r="DI24" s="5">
        <f>376763-376763</f>
        <v>0</v>
      </c>
      <c r="DJ24" s="5">
        <f>37548-81397</f>
        <v>-43849</v>
      </c>
      <c r="DK24" s="5">
        <f>DI24+DJ24</f>
        <v>-43849</v>
      </c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</row>
    <row r="25" spans="1:126" x14ac:dyDescent="0.2">
      <c r="A25" s="48">
        <v>44470</v>
      </c>
      <c r="D25" s="3">
        <v>419581</v>
      </c>
      <c r="F25" s="3">
        <v>358605</v>
      </c>
      <c r="J25" s="3">
        <f t="shared" si="3"/>
        <v>778186</v>
      </c>
      <c r="K25" s="3">
        <f t="shared" si="4"/>
        <v>778186</v>
      </c>
      <c r="N25" s="5">
        <v>52169</v>
      </c>
      <c r="O25" s="5">
        <f t="shared" si="0"/>
        <v>52169</v>
      </c>
      <c r="Q25" s="5"/>
      <c r="R25" s="3">
        <f t="shared" si="26"/>
        <v>726017</v>
      </c>
      <c r="S25" s="5">
        <f t="shared" si="5"/>
        <v>726017</v>
      </c>
      <c r="U25" s="5"/>
      <c r="V25" s="5">
        <v>247761</v>
      </c>
      <c r="W25" s="5">
        <f t="shared" si="6"/>
        <v>247761</v>
      </c>
      <c r="Z25" s="5">
        <v>12240</v>
      </c>
      <c r="AA25" s="5">
        <f t="shared" si="7"/>
        <v>12240</v>
      </c>
      <c r="AD25" s="5">
        <v>72163</v>
      </c>
      <c r="AE25" s="5">
        <f t="shared" si="8"/>
        <v>72163</v>
      </c>
      <c r="AH25" s="5">
        <v>8278</v>
      </c>
      <c r="AI25" s="5">
        <f t="shared" si="9"/>
        <v>8278</v>
      </c>
      <c r="AK25" s="5"/>
      <c r="AL25" s="5">
        <v>222</v>
      </c>
      <c r="AM25" s="5">
        <f t="shared" si="10"/>
        <v>222</v>
      </c>
      <c r="AO25" s="5"/>
      <c r="AP25" s="5">
        <v>18167</v>
      </c>
      <c r="AQ25" s="5">
        <f t="shared" si="11"/>
        <v>18167</v>
      </c>
      <c r="AS25" s="5"/>
      <c r="AT25" s="5">
        <v>364</v>
      </c>
      <c r="AU25" s="5">
        <f t="shared" si="14"/>
        <v>364</v>
      </c>
      <c r="AV25" s="5"/>
      <c r="AW25" s="5"/>
      <c r="AX25" s="5">
        <v>121457</v>
      </c>
      <c r="AY25" s="5">
        <f t="shared" si="15"/>
        <v>121457</v>
      </c>
      <c r="AZ25" s="5"/>
      <c r="BA25" s="5"/>
      <c r="BB25" s="5">
        <v>161</v>
      </c>
      <c r="BC25" s="5">
        <f t="shared" si="16"/>
        <v>161</v>
      </c>
      <c r="BD25" s="5"/>
      <c r="BE25" s="5"/>
      <c r="BF25" s="5">
        <v>34</v>
      </c>
      <c r="BG25" s="5">
        <f t="shared" si="17"/>
        <v>34</v>
      </c>
      <c r="BH25" s="5"/>
      <c r="BI25" s="5"/>
      <c r="BJ25" s="5">
        <v>40</v>
      </c>
      <c r="BK25" s="5">
        <f t="shared" si="18"/>
        <v>40</v>
      </c>
      <c r="BL25" s="5"/>
      <c r="BM25" s="5"/>
      <c r="BN25" s="5">
        <v>198565</v>
      </c>
      <c r="BO25" s="5">
        <f t="shared" si="1"/>
        <v>198565</v>
      </c>
      <c r="BP25" s="5"/>
      <c r="BQ25" s="5"/>
      <c r="BR25" s="5">
        <v>83</v>
      </c>
      <c r="BS25" s="5">
        <f t="shared" si="2"/>
        <v>83</v>
      </c>
      <c r="BT25" s="5"/>
      <c r="BU25" s="5"/>
      <c r="BV25" s="5">
        <v>142703</v>
      </c>
      <c r="BW25" s="5">
        <f t="shared" si="19"/>
        <v>142703</v>
      </c>
      <c r="BX25" s="5"/>
      <c r="BY25" s="5"/>
      <c r="BZ25" s="5">
        <v>27</v>
      </c>
      <c r="CA25" s="5">
        <f t="shared" si="20"/>
        <v>27</v>
      </c>
      <c r="CB25" s="5"/>
      <c r="CC25" s="5"/>
      <c r="CD25" s="5">
        <v>11026</v>
      </c>
      <c r="CE25" s="5">
        <f t="shared" si="21"/>
        <v>11026</v>
      </c>
      <c r="CF25" s="5"/>
      <c r="CG25" s="5"/>
      <c r="CH25" s="5">
        <v>14102</v>
      </c>
      <c r="CI25" s="5">
        <f t="shared" si="22"/>
        <v>14102</v>
      </c>
      <c r="CJ25" s="5"/>
      <c r="CK25" s="5"/>
      <c r="CL25" s="5">
        <v>186</v>
      </c>
      <c r="CM25" s="5">
        <f t="shared" si="12"/>
        <v>186</v>
      </c>
      <c r="CN25" s="5"/>
      <c r="CO25" s="5"/>
      <c r="CP25" s="5">
        <v>148270</v>
      </c>
      <c r="CQ25" s="5">
        <f t="shared" si="13"/>
        <v>148270</v>
      </c>
      <c r="CR25" s="5"/>
      <c r="CS25" s="5"/>
      <c r="CT25" s="5">
        <v>138</v>
      </c>
      <c r="CU25" s="5">
        <f t="shared" si="23"/>
        <v>138</v>
      </c>
      <c r="CV25" s="5"/>
      <c r="CW25" s="5"/>
      <c r="CX25" s="5">
        <v>37</v>
      </c>
      <c r="CY25" s="5">
        <f t="shared" si="24"/>
        <v>37</v>
      </c>
      <c r="CZ25" s="5"/>
      <c r="DA25" s="5"/>
      <c r="DB25" s="5">
        <v>5655</v>
      </c>
      <c r="DC25" s="5">
        <f t="shared" si="25"/>
        <v>5655</v>
      </c>
      <c r="DD25" s="5"/>
      <c r="DE25" s="5"/>
      <c r="DF25" s="5">
        <f>726017-1001679</f>
        <v>-275662</v>
      </c>
      <c r="DG25" s="5">
        <f>DE25+DF25</f>
        <v>-275662</v>
      </c>
      <c r="DH25" s="5"/>
      <c r="DI25" s="5"/>
      <c r="DJ25" s="5">
        <f>52169-71977</f>
        <v>-19808</v>
      </c>
      <c r="DK25" s="5">
        <f>DI25+DJ25</f>
        <v>-19808</v>
      </c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</row>
    <row r="26" spans="1:126" x14ac:dyDescent="0.2">
      <c r="A26" s="48">
        <v>44652</v>
      </c>
      <c r="C26" s="3">
        <v>5905000</v>
      </c>
      <c r="D26" s="3">
        <v>419581</v>
      </c>
      <c r="E26" s="3">
        <v>305000</v>
      </c>
      <c r="F26" s="3">
        <v>297461</v>
      </c>
      <c r="I26" s="3">
        <f>C26+E26</f>
        <v>6210000</v>
      </c>
      <c r="J26" s="3">
        <f t="shared" si="3"/>
        <v>717042</v>
      </c>
      <c r="K26" s="3">
        <f t="shared" si="4"/>
        <v>6927042</v>
      </c>
      <c r="M26" s="5">
        <v>416315</v>
      </c>
      <c r="N26" s="5">
        <v>48070</v>
      </c>
      <c r="O26" s="5">
        <f t="shared" si="0"/>
        <v>464385</v>
      </c>
      <c r="Q26" s="5">
        <f t="shared" si="49"/>
        <v>5793684</v>
      </c>
      <c r="R26" s="3">
        <f t="shared" si="26"/>
        <v>668972</v>
      </c>
      <c r="S26" s="5">
        <f t="shared" si="5"/>
        <v>6462656</v>
      </c>
      <c r="U26" s="5">
        <v>1362660</v>
      </c>
      <c r="V26" s="5">
        <v>247761</v>
      </c>
      <c r="W26" s="5">
        <f t="shared" si="6"/>
        <v>1610421</v>
      </c>
      <c r="Y26" s="5">
        <v>67318</v>
      </c>
      <c r="Z26" s="5">
        <v>12240</v>
      </c>
      <c r="AA26" s="5">
        <f t="shared" si="7"/>
        <v>79558</v>
      </c>
      <c r="AC26" s="5">
        <v>396890</v>
      </c>
      <c r="AD26" s="5">
        <v>72163</v>
      </c>
      <c r="AE26" s="5">
        <f t="shared" si="8"/>
        <v>469053</v>
      </c>
      <c r="AG26" s="5">
        <v>45531</v>
      </c>
      <c r="AH26" s="5">
        <v>8278</v>
      </c>
      <c r="AI26" s="5">
        <f t="shared" si="9"/>
        <v>53809</v>
      </c>
      <c r="AK26" s="5">
        <v>1222</v>
      </c>
      <c r="AL26" s="5">
        <v>222</v>
      </c>
      <c r="AM26" s="5">
        <f t="shared" si="10"/>
        <v>1444</v>
      </c>
      <c r="AO26" s="5">
        <v>99916</v>
      </c>
      <c r="AP26" s="5">
        <v>18167</v>
      </c>
      <c r="AQ26" s="5">
        <f t="shared" si="11"/>
        <v>118083</v>
      </c>
      <c r="AS26" s="5">
        <v>2000</v>
      </c>
      <c r="AT26" s="5">
        <v>364</v>
      </c>
      <c r="AU26" s="5">
        <f t="shared" si="14"/>
        <v>2364</v>
      </c>
      <c r="AV26" s="5"/>
      <c r="AW26" s="5">
        <v>668001</v>
      </c>
      <c r="AX26" s="5">
        <v>121457</v>
      </c>
      <c r="AY26" s="5">
        <f t="shared" si="15"/>
        <v>789458</v>
      </c>
      <c r="AZ26" s="5"/>
      <c r="BA26" s="5">
        <v>884</v>
      </c>
      <c r="BB26" s="5">
        <v>161</v>
      </c>
      <c r="BC26" s="5">
        <f t="shared" si="16"/>
        <v>1045</v>
      </c>
      <c r="BD26" s="5"/>
      <c r="BE26" s="5">
        <v>185</v>
      </c>
      <c r="BF26" s="5">
        <v>34</v>
      </c>
      <c r="BG26" s="5">
        <f t="shared" si="17"/>
        <v>219</v>
      </c>
      <c r="BH26" s="5"/>
      <c r="BI26" s="5">
        <v>221</v>
      </c>
      <c r="BJ26" s="5">
        <v>40</v>
      </c>
      <c r="BK26" s="5">
        <f t="shared" si="18"/>
        <v>261</v>
      </c>
      <c r="BL26" s="5"/>
      <c r="BM26" s="5">
        <v>1092090</v>
      </c>
      <c r="BN26" s="5">
        <v>198565</v>
      </c>
      <c r="BO26" s="5">
        <f t="shared" si="1"/>
        <v>1290655</v>
      </c>
      <c r="BP26" s="5"/>
      <c r="BQ26" s="5">
        <v>455</v>
      </c>
      <c r="BR26" s="5">
        <v>83</v>
      </c>
      <c r="BS26" s="5">
        <f t="shared" si="2"/>
        <v>538</v>
      </c>
      <c r="BT26" s="5"/>
      <c r="BU26" s="5">
        <v>784851</v>
      </c>
      <c r="BV26" s="5">
        <v>142703</v>
      </c>
      <c r="BW26" s="5">
        <f t="shared" si="19"/>
        <v>927554</v>
      </c>
      <c r="BX26" s="5"/>
      <c r="BY26" s="5">
        <v>149</v>
      </c>
      <c r="BZ26" s="5">
        <v>27</v>
      </c>
      <c r="CA26" s="5">
        <f t="shared" si="20"/>
        <v>176</v>
      </c>
      <c r="CB26" s="5"/>
      <c r="CC26" s="5">
        <v>60642</v>
      </c>
      <c r="CD26" s="5">
        <v>11026</v>
      </c>
      <c r="CE26" s="5">
        <f t="shared" si="21"/>
        <v>71668</v>
      </c>
      <c r="CF26" s="5"/>
      <c r="CG26" s="5">
        <v>77559</v>
      </c>
      <c r="CH26" s="5">
        <v>14102</v>
      </c>
      <c r="CI26" s="5">
        <f t="shared" si="22"/>
        <v>91661</v>
      </c>
      <c r="CJ26" s="5"/>
      <c r="CK26" s="5">
        <v>1022</v>
      </c>
      <c r="CL26" s="5">
        <v>186</v>
      </c>
      <c r="CM26" s="5">
        <f t="shared" si="12"/>
        <v>1208</v>
      </c>
      <c r="CN26" s="5"/>
      <c r="CO26" s="5">
        <v>815472</v>
      </c>
      <c r="CP26" s="5">
        <v>148270</v>
      </c>
      <c r="CQ26" s="5">
        <f t="shared" si="13"/>
        <v>963742</v>
      </c>
      <c r="CR26" s="5"/>
      <c r="CS26" s="5">
        <v>756</v>
      </c>
      <c r="CT26" s="5">
        <v>138</v>
      </c>
      <c r="CU26" s="5">
        <f t="shared" si="23"/>
        <v>894</v>
      </c>
      <c r="CV26" s="5"/>
      <c r="CW26" s="5">
        <v>205</v>
      </c>
      <c r="CX26" s="5">
        <v>37</v>
      </c>
      <c r="CY26" s="5">
        <f t="shared" si="24"/>
        <v>242</v>
      </c>
      <c r="CZ26" s="5"/>
      <c r="DA26" s="5">
        <v>31102</v>
      </c>
      <c r="DB26" s="5">
        <v>5655</v>
      </c>
      <c r="DC26" s="5">
        <f t="shared" si="25"/>
        <v>36757</v>
      </c>
      <c r="DD26" s="5"/>
      <c r="DE26" s="5">
        <f>5793685-5509132</f>
        <v>284553</v>
      </c>
      <c r="DF26" s="5">
        <f>668972-1001679</f>
        <v>-332707</v>
      </c>
      <c r="DG26" s="5">
        <f>DE26+DF26</f>
        <v>-48154</v>
      </c>
      <c r="DH26" s="5"/>
      <c r="DI26" s="5">
        <f>416316-395869</f>
        <v>20447</v>
      </c>
      <c r="DJ26" s="5">
        <f>48070-71977</f>
        <v>-23907</v>
      </c>
      <c r="DK26" s="5">
        <f>DI26+DJ26</f>
        <v>-3460</v>
      </c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</row>
    <row r="27" spans="1:126" x14ac:dyDescent="0.2">
      <c r="A27" s="48">
        <v>44835</v>
      </c>
      <c r="D27" s="3">
        <v>0</v>
      </c>
      <c r="F27" s="3">
        <v>297232</v>
      </c>
      <c r="H27" s="3">
        <v>709017</v>
      </c>
      <c r="J27" s="3">
        <f>D27+F27+H27</f>
        <v>1006249</v>
      </c>
      <c r="K27" s="3">
        <f t="shared" si="4"/>
        <v>1006249</v>
      </c>
      <c r="N27" s="5">
        <v>67459</v>
      </c>
      <c r="O27" s="5">
        <f t="shared" si="0"/>
        <v>67459</v>
      </c>
      <c r="Q27" s="5"/>
      <c r="R27" s="3">
        <f t="shared" si="26"/>
        <v>938790</v>
      </c>
      <c r="S27" s="5">
        <f t="shared" si="5"/>
        <v>938790</v>
      </c>
      <c r="U27" s="5"/>
      <c r="V27" s="5">
        <v>213694</v>
      </c>
      <c r="W27" s="5">
        <f t="shared" si="6"/>
        <v>213694</v>
      </c>
      <c r="Z27" s="5">
        <v>10557</v>
      </c>
      <c r="AA27" s="5">
        <f t="shared" si="7"/>
        <v>10557</v>
      </c>
      <c r="AD27" s="5">
        <v>62241</v>
      </c>
      <c r="AE27" s="5">
        <f t="shared" si="8"/>
        <v>62241</v>
      </c>
      <c r="AH27" s="5">
        <v>7140</v>
      </c>
      <c r="AI27" s="5">
        <f t="shared" si="9"/>
        <v>7140</v>
      </c>
      <c r="AK27" s="5"/>
      <c r="AL27" s="5">
        <v>192</v>
      </c>
      <c r="AM27" s="5">
        <f t="shared" si="10"/>
        <v>192</v>
      </c>
      <c r="AO27" s="5"/>
      <c r="AP27" s="5">
        <v>15669</v>
      </c>
      <c r="AQ27" s="5">
        <f t="shared" si="11"/>
        <v>15669</v>
      </c>
      <c r="AS27" s="5"/>
      <c r="AT27" s="5">
        <v>314</v>
      </c>
      <c r="AU27" s="5">
        <f t="shared" si="14"/>
        <v>314</v>
      </c>
      <c r="AV27" s="5"/>
      <c r="AW27" s="5"/>
      <c r="AX27" s="5">
        <v>104757</v>
      </c>
      <c r="AY27" s="5">
        <f t="shared" si="15"/>
        <v>104757</v>
      </c>
      <c r="AZ27" s="5"/>
      <c r="BA27" s="5"/>
      <c r="BB27" s="5">
        <v>139</v>
      </c>
      <c r="BC27" s="5">
        <f t="shared" si="16"/>
        <v>139</v>
      </c>
      <c r="BD27" s="5"/>
      <c r="BE27" s="5"/>
      <c r="BF27" s="5">
        <v>29</v>
      </c>
      <c r="BG27" s="5">
        <f t="shared" si="17"/>
        <v>29</v>
      </c>
      <c r="BH27" s="5"/>
      <c r="BI27" s="5"/>
      <c r="BJ27" s="5">
        <v>35</v>
      </c>
      <c r="BK27" s="5">
        <f t="shared" si="18"/>
        <v>35</v>
      </c>
      <c r="BL27" s="5"/>
      <c r="BM27" s="5"/>
      <c r="BN27" s="5">
        <v>171263</v>
      </c>
      <c r="BO27" s="5">
        <f t="shared" si="1"/>
        <v>171263</v>
      </c>
      <c r="BP27" s="5"/>
      <c r="BQ27" s="5"/>
      <c r="BR27" s="5">
        <v>71</v>
      </c>
      <c r="BS27" s="5">
        <f t="shared" si="2"/>
        <v>71</v>
      </c>
      <c r="BT27" s="5"/>
      <c r="BU27" s="5"/>
      <c r="BV27" s="5">
        <v>123082</v>
      </c>
      <c r="BW27" s="5">
        <f t="shared" si="19"/>
        <v>123082</v>
      </c>
      <c r="BX27" s="5"/>
      <c r="BY27" s="5"/>
      <c r="BZ27" s="5">
        <v>23</v>
      </c>
      <c r="CA27" s="5">
        <f t="shared" si="20"/>
        <v>23</v>
      </c>
      <c r="CB27" s="5"/>
      <c r="CC27" s="5"/>
      <c r="CD27" s="5">
        <v>9510</v>
      </c>
      <c r="CE27" s="5">
        <f t="shared" si="21"/>
        <v>9510</v>
      </c>
      <c r="CF27" s="5"/>
      <c r="CG27" s="5"/>
      <c r="CH27" s="5">
        <v>12163</v>
      </c>
      <c r="CI27" s="5">
        <f t="shared" si="22"/>
        <v>12163</v>
      </c>
      <c r="CJ27" s="5"/>
      <c r="CK27" s="5"/>
      <c r="CL27" s="5">
        <v>160</v>
      </c>
      <c r="CM27" s="5">
        <f t="shared" si="12"/>
        <v>160</v>
      </c>
      <c r="CN27" s="5"/>
      <c r="CO27" s="5"/>
      <c r="CP27" s="5">
        <v>127884</v>
      </c>
      <c r="CQ27" s="5">
        <f t="shared" si="13"/>
        <v>127884</v>
      </c>
      <c r="CR27" s="5"/>
      <c r="CS27" s="5"/>
      <c r="CT27" s="5">
        <v>119</v>
      </c>
      <c r="CU27" s="5">
        <f t="shared" si="23"/>
        <v>119</v>
      </c>
      <c r="CV27" s="5"/>
      <c r="CW27" s="5"/>
      <c r="CX27" s="5">
        <v>32</v>
      </c>
      <c r="CY27" s="5">
        <f t="shared" si="24"/>
        <v>32</v>
      </c>
      <c r="CZ27" s="5"/>
      <c r="DA27" s="5"/>
      <c r="DB27" s="5">
        <v>4877</v>
      </c>
      <c r="DC27" s="5">
        <f t="shared" si="25"/>
        <v>4877</v>
      </c>
      <c r="DD27" s="5"/>
      <c r="DE27" s="5"/>
      <c r="DF27" s="5">
        <f>938791-863950-2</f>
        <v>74839</v>
      </c>
      <c r="DG27" s="5">
        <f>DE27+DF27</f>
        <v>74839</v>
      </c>
      <c r="DH27" s="5"/>
      <c r="DI27" s="5"/>
      <c r="DJ27" s="5">
        <f>67459-62081</f>
        <v>5378</v>
      </c>
      <c r="DK27" s="5">
        <f>DI27+DJ27</f>
        <v>5378</v>
      </c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</row>
    <row r="28" spans="1:126" x14ac:dyDescent="0.2">
      <c r="A28" s="48">
        <v>45017</v>
      </c>
      <c r="C28" s="37">
        <v>0</v>
      </c>
      <c r="D28" s="37">
        <v>0</v>
      </c>
      <c r="E28" s="37">
        <v>370000</v>
      </c>
      <c r="F28" s="37">
        <v>297232</v>
      </c>
      <c r="G28" s="37">
        <v>5370000</v>
      </c>
      <c r="H28" s="37">
        <v>588125</v>
      </c>
      <c r="I28" s="37">
        <f>C28+E28+G28</f>
        <v>5740000</v>
      </c>
      <c r="J28" s="37">
        <f t="shared" ref="J28:J46" si="50">D28+F28+H28</f>
        <v>885357</v>
      </c>
      <c r="K28" s="37">
        <f t="shared" si="4"/>
        <v>6625357</v>
      </c>
      <c r="M28" s="38">
        <v>384807</v>
      </c>
      <c r="N28" s="38">
        <v>59354</v>
      </c>
      <c r="O28" s="38">
        <f t="shared" si="0"/>
        <v>444161</v>
      </c>
      <c r="Q28" s="38">
        <f t="shared" si="49"/>
        <v>5355193</v>
      </c>
      <c r="R28" s="37">
        <f t="shared" si="26"/>
        <v>826003</v>
      </c>
      <c r="S28" s="38">
        <f t="shared" si="5"/>
        <v>6181196</v>
      </c>
      <c r="U28" s="38">
        <v>1430735</v>
      </c>
      <c r="V28" s="38">
        <v>213694</v>
      </c>
      <c r="W28" s="38">
        <f t="shared" si="6"/>
        <v>1644429</v>
      </c>
      <c r="Y28" s="38">
        <v>70681</v>
      </c>
      <c r="Z28" s="38">
        <v>10557</v>
      </c>
      <c r="AA28" s="38">
        <f t="shared" si="7"/>
        <v>81238</v>
      </c>
      <c r="AC28" s="38">
        <v>416718</v>
      </c>
      <c r="AD28" s="38">
        <v>62241</v>
      </c>
      <c r="AE28" s="38">
        <f t="shared" si="8"/>
        <v>478959</v>
      </c>
      <c r="AG28" s="38">
        <v>47805</v>
      </c>
      <c r="AH28" s="38">
        <v>7140</v>
      </c>
      <c r="AI28" s="38">
        <f t="shared" si="9"/>
        <v>54945</v>
      </c>
      <c r="AK28" s="38">
        <v>1283</v>
      </c>
      <c r="AL28" s="38">
        <v>192</v>
      </c>
      <c r="AM28" s="38">
        <f t="shared" si="10"/>
        <v>1475</v>
      </c>
      <c r="AO28" s="38">
        <v>104908</v>
      </c>
      <c r="AP28" s="38">
        <v>15669</v>
      </c>
      <c r="AQ28" s="38">
        <f t="shared" si="11"/>
        <v>120577</v>
      </c>
      <c r="AS28" s="38">
        <v>2100</v>
      </c>
      <c r="AT28" s="38">
        <v>314</v>
      </c>
      <c r="AU28" s="38">
        <f t="shared" si="14"/>
        <v>2414</v>
      </c>
      <c r="AV28" s="5"/>
      <c r="AW28" s="38">
        <v>701373</v>
      </c>
      <c r="AX28" s="38">
        <v>104757</v>
      </c>
      <c r="AY28" s="38">
        <f t="shared" si="15"/>
        <v>806130</v>
      </c>
      <c r="AZ28" s="5"/>
      <c r="BA28" s="38">
        <v>928</v>
      </c>
      <c r="BB28" s="38">
        <v>139</v>
      </c>
      <c r="BC28" s="38">
        <f t="shared" si="16"/>
        <v>1067</v>
      </c>
      <c r="BD28" s="5"/>
      <c r="BE28" s="38">
        <v>195</v>
      </c>
      <c r="BF28" s="38">
        <v>29</v>
      </c>
      <c r="BG28" s="38">
        <f t="shared" si="17"/>
        <v>224</v>
      </c>
      <c r="BH28" s="5"/>
      <c r="BI28" s="38">
        <v>233</v>
      </c>
      <c r="BJ28" s="38">
        <v>35</v>
      </c>
      <c r="BK28" s="38">
        <f t="shared" si="18"/>
        <v>268</v>
      </c>
      <c r="BL28" s="5"/>
      <c r="BM28" s="38">
        <v>1146648</v>
      </c>
      <c r="BN28" s="38">
        <v>171263</v>
      </c>
      <c r="BO28" s="38">
        <f t="shared" si="1"/>
        <v>1317911</v>
      </c>
      <c r="BP28" s="5"/>
      <c r="BQ28" s="38">
        <v>477</v>
      </c>
      <c r="BR28" s="38">
        <v>71</v>
      </c>
      <c r="BS28" s="38">
        <f t="shared" si="2"/>
        <v>548</v>
      </c>
      <c r="BT28" s="5"/>
      <c r="BU28" s="38">
        <v>824061</v>
      </c>
      <c r="BV28" s="38">
        <v>123082</v>
      </c>
      <c r="BW28" s="38">
        <f t="shared" si="19"/>
        <v>947143</v>
      </c>
      <c r="BX28" s="5"/>
      <c r="BY28" s="38">
        <v>156</v>
      </c>
      <c r="BZ28" s="38">
        <v>23</v>
      </c>
      <c r="CA28" s="38">
        <f t="shared" si="20"/>
        <v>179</v>
      </c>
      <c r="CB28" s="5"/>
      <c r="CC28" s="38">
        <v>63672</v>
      </c>
      <c r="CD28" s="38">
        <v>9510</v>
      </c>
      <c r="CE28" s="38">
        <f t="shared" si="21"/>
        <v>73182</v>
      </c>
      <c r="CF28" s="5"/>
      <c r="CG28" s="38">
        <v>81433</v>
      </c>
      <c r="CH28" s="38">
        <v>12163</v>
      </c>
      <c r="CI28" s="38">
        <f t="shared" si="22"/>
        <v>93596</v>
      </c>
      <c r="CJ28" s="5"/>
      <c r="CK28" s="38">
        <v>1073</v>
      </c>
      <c r="CL28" s="38">
        <v>160</v>
      </c>
      <c r="CM28" s="38">
        <f t="shared" si="12"/>
        <v>1233</v>
      </c>
      <c r="CN28" s="5"/>
      <c r="CO28" s="38">
        <v>856211</v>
      </c>
      <c r="CP28" s="38">
        <v>127884</v>
      </c>
      <c r="CQ28" s="38">
        <f t="shared" si="13"/>
        <v>984095</v>
      </c>
      <c r="CR28" s="5"/>
      <c r="CS28" s="38">
        <v>794</v>
      </c>
      <c r="CT28" s="38">
        <v>119</v>
      </c>
      <c r="CU28" s="38">
        <f t="shared" si="23"/>
        <v>913</v>
      </c>
      <c r="CV28" s="5"/>
      <c r="CW28" s="38">
        <v>215</v>
      </c>
      <c r="CX28" s="38">
        <v>32</v>
      </c>
      <c r="CY28" s="38">
        <f t="shared" si="24"/>
        <v>247</v>
      </c>
      <c r="CZ28" s="5"/>
      <c r="DA28" s="38">
        <v>32656</v>
      </c>
      <c r="DB28" s="38">
        <v>4877</v>
      </c>
      <c r="DC28" s="38">
        <f t="shared" si="25"/>
        <v>37533</v>
      </c>
      <c r="DD28" s="5"/>
      <c r="DE28" s="38">
        <f>5355193-5784355</f>
        <v>-429162</v>
      </c>
      <c r="DF28" s="38">
        <f>826003-863950-1</f>
        <v>-37948</v>
      </c>
      <c r="DG28" s="38">
        <f>DE28+DF28</f>
        <v>-467110</v>
      </c>
      <c r="DH28" s="5"/>
      <c r="DI28" s="38">
        <f>384807-415646</f>
        <v>-30839</v>
      </c>
      <c r="DJ28" s="38">
        <f>59354-62081</f>
        <v>-2727</v>
      </c>
      <c r="DK28" s="38">
        <f>DI28+DJ28</f>
        <v>-33566</v>
      </c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</row>
    <row r="29" spans="1:126" x14ac:dyDescent="0.2">
      <c r="A29" s="29">
        <v>45200</v>
      </c>
      <c r="D29" s="3">
        <v>0</v>
      </c>
      <c r="F29" s="3">
        <v>296862</v>
      </c>
      <c r="H29" s="3">
        <v>453875</v>
      </c>
      <c r="J29" s="3">
        <f t="shared" si="50"/>
        <v>750737</v>
      </c>
      <c r="K29" s="3">
        <f t="shared" si="4"/>
        <v>750737</v>
      </c>
      <c r="N29" s="5">
        <v>50329</v>
      </c>
      <c r="O29" s="5">
        <f t="shared" si="0"/>
        <v>50329</v>
      </c>
      <c r="Q29" s="5"/>
      <c r="R29" s="3">
        <f t="shared" si="26"/>
        <v>700407.96688849991</v>
      </c>
      <c r="S29" s="5">
        <f t="shared" si="5"/>
        <v>700407.96688849991</v>
      </c>
      <c r="U29" s="5"/>
      <c r="V29" s="5">
        <f t="shared" si="27"/>
        <v>173242.8478469</v>
      </c>
      <c r="W29" s="5">
        <f t="shared" si="6"/>
        <v>173242.8478469</v>
      </c>
      <c r="Z29" s="5">
        <f t="shared" si="28"/>
        <v>8558.4768736999995</v>
      </c>
      <c r="AA29" s="5">
        <f t="shared" si="7"/>
        <v>8558.4768736999995</v>
      </c>
      <c r="AD29" s="5">
        <f t="shared" si="29"/>
        <v>50458.985686200002</v>
      </c>
      <c r="AE29" s="5">
        <f t="shared" si="8"/>
        <v>50458.985686200002</v>
      </c>
      <c r="AH29" s="5">
        <f t="shared" si="30"/>
        <v>5788.5576385000004</v>
      </c>
      <c r="AI29" s="5">
        <f t="shared" si="9"/>
        <v>5788.5576385000004</v>
      </c>
      <c r="AK29" s="5"/>
      <c r="AL29" s="5">
        <f t="shared" si="31"/>
        <v>155.402559</v>
      </c>
      <c r="AM29" s="5">
        <f t="shared" si="10"/>
        <v>155.402559</v>
      </c>
      <c r="AO29" s="5"/>
      <c r="AP29" s="5">
        <f t="shared" si="32"/>
        <v>12702.920482200001</v>
      </c>
      <c r="AQ29" s="5">
        <f t="shared" si="11"/>
        <v>12702.920482200001</v>
      </c>
      <c r="AS29" s="5"/>
      <c r="AT29" s="5">
        <f t="shared" si="33"/>
        <v>254.2746219</v>
      </c>
      <c r="AU29" s="5">
        <f t="shared" si="14"/>
        <v>254.2746219</v>
      </c>
      <c r="AV29" s="5"/>
      <c r="AW29" s="5"/>
      <c r="AX29" s="5">
        <f t="shared" si="34"/>
        <v>84926.897903899997</v>
      </c>
      <c r="AY29" s="5">
        <f t="shared" si="15"/>
        <v>84926.897903899997</v>
      </c>
      <c r="AZ29" s="5"/>
      <c r="BA29" s="5"/>
      <c r="BB29" s="5">
        <f t="shared" si="35"/>
        <v>112.3853289</v>
      </c>
      <c r="BC29" s="5">
        <f t="shared" si="16"/>
        <v>112.3853289</v>
      </c>
      <c r="BD29" s="5"/>
      <c r="BE29" s="5"/>
      <c r="BF29" s="5">
        <f t="shared" si="36"/>
        <v>23.573141799999998</v>
      </c>
      <c r="BG29" s="5">
        <f t="shared" si="17"/>
        <v>23.573141799999998</v>
      </c>
      <c r="BH29" s="5"/>
      <c r="BI29" s="5"/>
      <c r="BJ29" s="5">
        <f t="shared" si="37"/>
        <v>28.152637499999997</v>
      </c>
      <c r="BK29" s="5">
        <f t="shared" si="18"/>
        <v>28.152637499999997</v>
      </c>
      <c r="BL29" s="5"/>
      <c r="BM29" s="5"/>
      <c r="BN29" s="5">
        <f t="shared" si="38"/>
        <v>138843.70313840001</v>
      </c>
      <c r="BO29" s="5">
        <f t="shared" si="1"/>
        <v>138843.70313840001</v>
      </c>
      <c r="BP29" s="5"/>
      <c r="BQ29" s="5"/>
      <c r="BR29" s="5">
        <f t="shared" si="39"/>
        <v>57.806749000000003</v>
      </c>
      <c r="BS29" s="5">
        <f t="shared" si="2"/>
        <v>57.806749000000003</v>
      </c>
      <c r="BT29" s="5"/>
      <c r="BU29" s="5"/>
      <c r="BV29" s="5">
        <f t="shared" si="40"/>
        <v>99782.706881000006</v>
      </c>
      <c r="BW29" s="5">
        <f t="shared" si="19"/>
        <v>99782.706881000006</v>
      </c>
      <c r="BX29" s="5"/>
      <c r="BY29" s="5"/>
      <c r="BZ29" s="5">
        <f t="shared" si="41"/>
        <v>18.918572399999999</v>
      </c>
      <c r="CA29" s="5">
        <f t="shared" si="20"/>
        <v>18.918572399999999</v>
      </c>
      <c r="CB29" s="5"/>
      <c r="CC29" s="5"/>
      <c r="CD29" s="5">
        <f t="shared" si="42"/>
        <v>7709.7686952000004</v>
      </c>
      <c r="CE29" s="5">
        <f t="shared" si="21"/>
        <v>7709.7686952000004</v>
      </c>
      <c r="CF29" s="5"/>
      <c r="CG29" s="5"/>
      <c r="CH29" s="5">
        <f t="shared" si="43"/>
        <v>9860.4800527999996</v>
      </c>
      <c r="CI29" s="5">
        <f t="shared" si="22"/>
        <v>9860.4800527999996</v>
      </c>
      <c r="CJ29" s="5"/>
      <c r="CK29" s="5"/>
      <c r="CL29" s="5">
        <f t="shared" si="44"/>
        <v>129.95257470000001</v>
      </c>
      <c r="CM29" s="5">
        <f t="shared" si="12"/>
        <v>129.95257470000001</v>
      </c>
      <c r="CN29" s="5"/>
      <c r="CO29" s="5"/>
      <c r="CP29" s="5">
        <f t="shared" si="45"/>
        <v>103675.7286682</v>
      </c>
      <c r="CQ29" s="5">
        <f t="shared" si="13"/>
        <v>103675.7286682</v>
      </c>
      <c r="CR29" s="5"/>
      <c r="CS29" s="5"/>
      <c r="CT29" s="5">
        <f t="shared" si="46"/>
        <v>96.169409700000003</v>
      </c>
      <c r="CU29" s="5">
        <f t="shared" si="23"/>
        <v>96.169409700000003</v>
      </c>
      <c r="CV29" s="5"/>
      <c r="CW29" s="5"/>
      <c r="CX29" s="5">
        <f t="shared" si="47"/>
        <v>26.050573900000003</v>
      </c>
      <c r="CY29" s="5">
        <f t="shared" si="24"/>
        <v>26.050573900000003</v>
      </c>
      <c r="CZ29" s="5"/>
      <c r="DA29" s="5"/>
      <c r="DB29" s="5">
        <f t="shared" si="48"/>
        <v>3954.2068527000001</v>
      </c>
      <c r="DC29" s="5">
        <f t="shared" si="25"/>
        <v>3954.2068527000001</v>
      </c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</row>
    <row r="30" spans="1:126" x14ac:dyDescent="0.2">
      <c r="A30" s="29">
        <v>45383</v>
      </c>
      <c r="C30" s="3">
        <v>0</v>
      </c>
      <c r="D30" s="3">
        <v>0</v>
      </c>
      <c r="E30" s="3">
        <v>370000</v>
      </c>
      <c r="F30" s="3">
        <v>296862</v>
      </c>
      <c r="G30" s="3">
        <v>5755000</v>
      </c>
      <c r="H30" s="3">
        <v>453875</v>
      </c>
      <c r="I30" s="3">
        <f>C30+E30+G30</f>
        <v>6125000</v>
      </c>
      <c r="J30" s="3">
        <f t="shared" si="50"/>
        <v>750737</v>
      </c>
      <c r="K30" s="3">
        <f t="shared" si="4"/>
        <v>6875737</v>
      </c>
      <c r="M30" s="5">
        <v>410618</v>
      </c>
      <c r="N30" s="5">
        <v>50329</v>
      </c>
      <c r="O30" s="5">
        <f t="shared" si="0"/>
        <v>460947</v>
      </c>
      <c r="Q30" s="5">
        <f t="shared" si="49"/>
        <v>5714383.0624999991</v>
      </c>
      <c r="R30" s="3">
        <f t="shared" si="26"/>
        <v>700407.96688849991</v>
      </c>
      <c r="S30" s="5">
        <f t="shared" si="5"/>
        <v>6414791.0293884985</v>
      </c>
      <c r="U30" s="5">
        <f>I30*$W$6</f>
        <v>1413427.6624999999</v>
      </c>
      <c r="V30" s="5">
        <f t="shared" si="27"/>
        <v>173242.8478469</v>
      </c>
      <c r="W30" s="5">
        <f t="shared" si="6"/>
        <v>1586670.5103468997</v>
      </c>
      <c r="Y30" s="5">
        <f>I30*$AA$6</f>
        <v>69825.612500000003</v>
      </c>
      <c r="Z30" s="5">
        <f t="shared" si="28"/>
        <v>8558.4768736999995</v>
      </c>
      <c r="AA30" s="5">
        <f t="shared" si="7"/>
        <v>78384.089373700001</v>
      </c>
      <c r="AC30" s="5">
        <f>I30*$AE$6</f>
        <v>411677.17499999999</v>
      </c>
      <c r="AD30" s="5">
        <f t="shared" si="29"/>
        <v>50458.985686200002</v>
      </c>
      <c r="AE30" s="5">
        <f t="shared" si="8"/>
        <v>462136.16068620002</v>
      </c>
      <c r="AG30" s="5">
        <f>I30*$AI$6</f>
        <v>47226.8125</v>
      </c>
      <c r="AH30" s="5">
        <f t="shared" si="30"/>
        <v>5788.5576385000004</v>
      </c>
      <c r="AI30" s="5">
        <f t="shared" si="9"/>
        <v>53015.370138500002</v>
      </c>
      <c r="AK30" s="5">
        <f>I30*$AM$6</f>
        <v>1267.875</v>
      </c>
      <c r="AL30" s="5">
        <f t="shared" si="31"/>
        <v>155.402559</v>
      </c>
      <c r="AM30" s="5">
        <f t="shared" si="10"/>
        <v>1423.2775590000001</v>
      </c>
      <c r="AO30" s="5">
        <f>I30*$AQ$6</f>
        <v>103638.675</v>
      </c>
      <c r="AP30" s="5">
        <f t="shared" si="32"/>
        <v>12702.920482200001</v>
      </c>
      <c r="AQ30" s="5">
        <f t="shared" si="11"/>
        <v>116341.59548220001</v>
      </c>
      <c r="AS30" s="5">
        <f>I30*$AU$6</f>
        <v>2074.5374999999999</v>
      </c>
      <c r="AT30" s="5">
        <f t="shared" si="33"/>
        <v>254.2746219</v>
      </c>
      <c r="AU30" s="5">
        <f t="shared" si="14"/>
        <v>2328.8121219</v>
      </c>
      <c r="AV30" s="5"/>
      <c r="AW30" s="5">
        <f>I30*$AY$6</f>
        <v>692888.78749999998</v>
      </c>
      <c r="AX30" s="5">
        <f t="shared" si="34"/>
        <v>84926.897903899997</v>
      </c>
      <c r="AY30" s="5">
        <f t="shared" si="15"/>
        <v>777815.68540389999</v>
      </c>
      <c r="AZ30" s="5"/>
      <c r="BA30" s="5">
        <f>I30*$BC$6</f>
        <v>916.91250000000002</v>
      </c>
      <c r="BB30" s="5">
        <f t="shared" si="35"/>
        <v>112.3853289</v>
      </c>
      <c r="BC30" s="5">
        <f t="shared" si="16"/>
        <v>1029.2978289</v>
      </c>
      <c r="BD30" s="5"/>
      <c r="BE30" s="5">
        <f>I30*$BG$6</f>
        <v>192.32499999999999</v>
      </c>
      <c r="BF30" s="5">
        <f t="shared" si="36"/>
        <v>23.573141799999998</v>
      </c>
      <c r="BG30" s="5">
        <f t="shared" si="17"/>
        <v>215.89814179999999</v>
      </c>
      <c r="BH30" s="5"/>
      <c r="BI30" s="5">
        <f>I30*$BK$6</f>
        <v>229.68749999999997</v>
      </c>
      <c r="BJ30" s="5">
        <f t="shared" si="37"/>
        <v>28.152637499999997</v>
      </c>
      <c r="BK30" s="5">
        <f t="shared" si="18"/>
        <v>257.84013749999997</v>
      </c>
      <c r="BL30" s="5"/>
      <c r="BM30" s="5">
        <f>I30*$BO$6</f>
        <v>1132777.1000000001</v>
      </c>
      <c r="BN30" s="5">
        <f t="shared" si="38"/>
        <v>138843.70313840001</v>
      </c>
      <c r="BO30" s="5">
        <f t="shared" si="1"/>
        <v>1271620.8031384002</v>
      </c>
      <c r="BP30" s="5"/>
      <c r="BQ30" s="5">
        <f>I30*$BS$6</f>
        <v>471.625</v>
      </c>
      <c r="BR30" s="5">
        <f t="shared" si="39"/>
        <v>57.806749000000003</v>
      </c>
      <c r="BS30" s="5">
        <f t="shared" si="2"/>
        <v>529.43174899999997</v>
      </c>
      <c r="BT30" s="5"/>
      <c r="BU30" s="5">
        <f>I30*$BW$6</f>
        <v>814092.125</v>
      </c>
      <c r="BV30" s="5">
        <f t="shared" si="40"/>
        <v>99782.706881000006</v>
      </c>
      <c r="BW30" s="5">
        <f t="shared" si="19"/>
        <v>913874.83188099996</v>
      </c>
      <c r="BX30" s="5"/>
      <c r="BY30" s="5">
        <f>I30*$CA$6</f>
        <v>154.35</v>
      </c>
      <c r="BZ30" s="5">
        <f t="shared" si="41"/>
        <v>18.918572399999999</v>
      </c>
      <c r="CA30" s="5">
        <f t="shared" si="20"/>
        <v>173.26857239999998</v>
      </c>
      <c r="CB30" s="5"/>
      <c r="CC30" s="5">
        <f>I30*$CE$6</f>
        <v>62901.3</v>
      </c>
      <c r="CD30" s="5">
        <f t="shared" si="42"/>
        <v>7709.7686952000004</v>
      </c>
      <c r="CE30" s="5">
        <f t="shared" si="21"/>
        <v>70611.068695199996</v>
      </c>
      <c r="CF30" s="5"/>
      <c r="CG30" s="5">
        <f>I30*$CI$6</f>
        <v>80448.2</v>
      </c>
      <c r="CH30" s="5">
        <f t="shared" si="43"/>
        <v>9860.4800527999996</v>
      </c>
      <c r="CI30" s="5">
        <f t="shared" si="22"/>
        <v>90308.680052800002</v>
      </c>
      <c r="CJ30" s="5"/>
      <c r="CK30" s="5">
        <f>I30*$CM$6</f>
        <v>1060.2375</v>
      </c>
      <c r="CL30" s="5">
        <f t="shared" si="44"/>
        <v>129.95257470000001</v>
      </c>
      <c r="CM30" s="5">
        <f t="shared" si="12"/>
        <v>1190.1900747</v>
      </c>
      <c r="CN30" s="5"/>
      <c r="CO30" s="5">
        <f>I30*$CQ$6</f>
        <v>845853.92499999993</v>
      </c>
      <c r="CP30" s="5">
        <f t="shared" si="45"/>
        <v>103675.7286682</v>
      </c>
      <c r="CQ30" s="5">
        <f t="shared" si="13"/>
        <v>949529.6536681999</v>
      </c>
      <c r="CR30" s="5"/>
      <c r="CS30" s="5">
        <f>I30*$CU$6</f>
        <v>784.61249999999995</v>
      </c>
      <c r="CT30" s="5">
        <f t="shared" si="46"/>
        <v>96.169409700000003</v>
      </c>
      <c r="CU30" s="5">
        <f t="shared" si="23"/>
        <v>880.78190969999991</v>
      </c>
      <c r="CV30" s="5"/>
      <c r="CW30" s="5">
        <f>I30*$CY$6</f>
        <v>212.53750000000002</v>
      </c>
      <c r="CX30" s="5">
        <f t="shared" si="47"/>
        <v>26.050573900000003</v>
      </c>
      <c r="CY30" s="5">
        <f t="shared" si="24"/>
        <v>238.58807390000004</v>
      </c>
      <c r="CZ30" s="5"/>
      <c r="DA30" s="5">
        <f>I30*$DC$6</f>
        <v>32260.987500000003</v>
      </c>
      <c r="DB30" s="5">
        <f t="shared" si="48"/>
        <v>3954.2068527000001</v>
      </c>
      <c r="DC30" s="5">
        <f t="shared" si="25"/>
        <v>36215.194352700004</v>
      </c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</row>
    <row r="31" spans="1:126" x14ac:dyDescent="0.2">
      <c r="A31" s="29">
        <v>45566</v>
      </c>
      <c r="D31" s="3">
        <v>0</v>
      </c>
      <c r="F31" s="3">
        <v>296251</v>
      </c>
      <c r="H31" s="3">
        <v>310000</v>
      </c>
      <c r="J31" s="3">
        <f t="shared" si="50"/>
        <v>606251</v>
      </c>
      <c r="K31" s="3">
        <f t="shared" si="4"/>
        <v>606251</v>
      </c>
      <c r="N31" s="5">
        <v>40643</v>
      </c>
      <c r="O31" s="5">
        <f t="shared" si="0"/>
        <v>40643</v>
      </c>
      <c r="Q31" s="5"/>
      <c r="R31" s="3">
        <f t="shared" si="26"/>
        <v>565608.23608549987</v>
      </c>
      <c r="S31" s="5">
        <f t="shared" si="5"/>
        <v>565608.23608549987</v>
      </c>
      <c r="U31" s="5"/>
      <c r="V31" s="5">
        <f t="shared" si="27"/>
        <v>139900.72388869998</v>
      </c>
      <c r="W31" s="5">
        <f t="shared" si="6"/>
        <v>139900.72388869998</v>
      </c>
      <c r="Z31" s="5">
        <f t="shared" si="28"/>
        <v>6911.3220251000002</v>
      </c>
      <c r="AA31" s="5">
        <f t="shared" si="7"/>
        <v>6911.3220251000002</v>
      </c>
      <c r="AD31" s="5">
        <f t="shared" si="29"/>
        <v>40747.705962599997</v>
      </c>
      <c r="AE31" s="5">
        <f t="shared" si="8"/>
        <v>40747.705962599997</v>
      </c>
      <c r="AH31" s="5">
        <f t="shared" si="30"/>
        <v>4674.4983355000004</v>
      </c>
      <c r="AI31" s="5">
        <f t="shared" si="9"/>
        <v>4674.4983355000004</v>
      </c>
      <c r="AK31" s="5"/>
      <c r="AL31" s="5">
        <f t="shared" si="31"/>
        <v>125.49395699999999</v>
      </c>
      <c r="AM31" s="5">
        <f t="shared" si="10"/>
        <v>125.49395699999999</v>
      </c>
      <c r="AO31" s="5"/>
      <c r="AP31" s="5">
        <f t="shared" si="32"/>
        <v>10258.130670600001</v>
      </c>
      <c r="AQ31" s="5">
        <f t="shared" si="11"/>
        <v>10258.130670600001</v>
      </c>
      <c r="AS31" s="5"/>
      <c r="AT31" s="5">
        <f t="shared" si="33"/>
        <v>205.33721370000001</v>
      </c>
      <c r="AU31" s="5">
        <f t="shared" si="14"/>
        <v>205.33721370000001</v>
      </c>
      <c r="AV31" s="5"/>
      <c r="AW31" s="5"/>
      <c r="AX31" s="5">
        <f t="shared" si="34"/>
        <v>68581.962499699992</v>
      </c>
      <c r="AY31" s="5">
        <f t="shared" si="15"/>
        <v>68581.962499699992</v>
      </c>
      <c r="AZ31" s="5"/>
      <c r="BA31" s="5"/>
      <c r="BB31" s="5">
        <f t="shared" si="35"/>
        <v>90.755774700000003</v>
      </c>
      <c r="BC31" s="5">
        <f t="shared" si="16"/>
        <v>90.755774700000003</v>
      </c>
      <c r="BD31" s="5"/>
      <c r="BE31" s="5"/>
      <c r="BF31" s="5">
        <f t="shared" si="36"/>
        <v>19.0362814</v>
      </c>
      <c r="BG31" s="5">
        <f t="shared" si="17"/>
        <v>19.0362814</v>
      </c>
      <c r="BH31" s="5"/>
      <c r="BI31" s="5"/>
      <c r="BJ31" s="5">
        <f t="shared" si="37"/>
        <v>22.734412499999998</v>
      </c>
      <c r="BK31" s="5">
        <f t="shared" si="18"/>
        <v>22.734412499999998</v>
      </c>
      <c r="BL31" s="5"/>
      <c r="BM31" s="5"/>
      <c r="BN31" s="5">
        <f t="shared" si="38"/>
        <v>112121.9999432</v>
      </c>
      <c r="BO31" s="5">
        <f t="shared" si="1"/>
        <v>112121.9999432</v>
      </c>
      <c r="BP31" s="5"/>
      <c r="BQ31" s="5"/>
      <c r="BR31" s="5">
        <f t="shared" si="39"/>
        <v>46.681327000000003</v>
      </c>
      <c r="BS31" s="5">
        <f t="shared" si="2"/>
        <v>46.681327000000003</v>
      </c>
      <c r="BT31" s="5"/>
      <c r="BU31" s="5"/>
      <c r="BV31" s="5">
        <f t="shared" si="40"/>
        <v>80578.639163</v>
      </c>
      <c r="BW31" s="5">
        <f t="shared" si="19"/>
        <v>80578.639163</v>
      </c>
      <c r="BX31" s="5"/>
      <c r="BY31" s="5"/>
      <c r="BZ31" s="5">
        <f t="shared" si="41"/>
        <v>15.277525199999999</v>
      </c>
      <c r="CA31" s="5">
        <f t="shared" si="20"/>
        <v>15.277525199999999</v>
      </c>
      <c r="CB31" s="5"/>
      <c r="CC31" s="5"/>
      <c r="CD31" s="5">
        <f t="shared" si="42"/>
        <v>6225.9552696000001</v>
      </c>
      <c r="CE31" s="5">
        <f t="shared" si="21"/>
        <v>6225.9552696000001</v>
      </c>
      <c r="CF31" s="5"/>
      <c r="CG31" s="5"/>
      <c r="CH31" s="5">
        <f t="shared" si="43"/>
        <v>7962.7431343999997</v>
      </c>
      <c r="CI31" s="5">
        <f t="shared" si="22"/>
        <v>7962.7431343999997</v>
      </c>
      <c r="CJ31" s="5"/>
      <c r="CK31" s="5"/>
      <c r="CL31" s="5">
        <f t="shared" si="44"/>
        <v>104.94204810000001</v>
      </c>
      <c r="CM31" s="5">
        <f t="shared" si="12"/>
        <v>104.94204810000001</v>
      </c>
      <c r="CN31" s="5"/>
      <c r="CO31" s="5"/>
      <c r="CP31" s="5">
        <f t="shared" si="45"/>
        <v>83722.414348599996</v>
      </c>
      <c r="CQ31" s="5">
        <f t="shared" si="13"/>
        <v>83722.414348599996</v>
      </c>
      <c r="CR31" s="5"/>
      <c r="CS31" s="5"/>
      <c r="CT31" s="5">
        <f t="shared" si="46"/>
        <v>77.660753099999994</v>
      </c>
      <c r="CU31" s="5">
        <f t="shared" si="23"/>
        <v>77.660753099999994</v>
      </c>
      <c r="CV31" s="5"/>
      <c r="CW31" s="5"/>
      <c r="CX31" s="5">
        <f t="shared" si="47"/>
        <v>21.036909700000002</v>
      </c>
      <c r="CY31" s="5">
        <f t="shared" si="24"/>
        <v>21.036909700000002</v>
      </c>
      <c r="CZ31" s="5"/>
      <c r="DA31" s="5"/>
      <c r="DB31" s="5">
        <f t="shared" si="48"/>
        <v>3193.1846421</v>
      </c>
      <c r="DC31" s="5">
        <f t="shared" si="25"/>
        <v>3193.1846421</v>
      </c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</row>
    <row r="32" spans="1:126" x14ac:dyDescent="0.2">
      <c r="A32" s="29">
        <v>45748</v>
      </c>
      <c r="C32" s="3">
        <v>0</v>
      </c>
      <c r="D32" s="3">
        <v>0</v>
      </c>
      <c r="E32" s="3">
        <v>370000</v>
      </c>
      <c r="F32" s="3">
        <v>296251</v>
      </c>
      <c r="G32" s="3">
        <v>6050000</v>
      </c>
      <c r="H32" s="3">
        <v>310000</v>
      </c>
      <c r="I32" s="3">
        <f>C32+E32+G32</f>
        <v>6420000</v>
      </c>
      <c r="J32" s="3">
        <f t="shared" si="50"/>
        <v>606251</v>
      </c>
      <c r="K32" s="3">
        <f t="shared" si="4"/>
        <v>7026251</v>
      </c>
      <c r="M32" s="5">
        <v>430394</v>
      </c>
      <c r="N32" s="5">
        <v>40643</v>
      </c>
      <c r="O32" s="5">
        <f t="shared" si="0"/>
        <v>471037</v>
      </c>
      <c r="Q32" s="5">
        <f t="shared" si="49"/>
        <v>5989606.4100000001</v>
      </c>
      <c r="R32" s="3">
        <f t="shared" si="26"/>
        <v>565608.23608549987</v>
      </c>
      <c r="S32" s="5">
        <f t="shared" si="5"/>
        <v>6555214.6460854998</v>
      </c>
      <c r="U32" s="5">
        <f>I32*$W$6</f>
        <v>1481502.9539999999</v>
      </c>
      <c r="V32" s="5">
        <f t="shared" si="27"/>
        <v>139900.72388869998</v>
      </c>
      <c r="W32" s="5">
        <f t="shared" si="6"/>
        <v>1621403.6778886998</v>
      </c>
      <c r="Y32" s="5">
        <f>I32*$AA$6</f>
        <v>73188.641999999993</v>
      </c>
      <c r="Z32" s="5">
        <f t="shared" si="28"/>
        <v>6911.3220251000002</v>
      </c>
      <c r="AA32" s="5">
        <f t="shared" si="7"/>
        <v>80099.964025099995</v>
      </c>
      <c r="AC32" s="5">
        <f>I32*$AE$6</f>
        <v>431504.89199999999</v>
      </c>
      <c r="AD32" s="5">
        <f t="shared" si="29"/>
        <v>40747.705962599997</v>
      </c>
      <c r="AE32" s="5">
        <f t="shared" si="8"/>
        <v>472252.5979626</v>
      </c>
      <c r="AG32" s="5">
        <f>I32*$AI$6</f>
        <v>49501.41</v>
      </c>
      <c r="AH32" s="5">
        <f t="shared" si="30"/>
        <v>4674.4983355000004</v>
      </c>
      <c r="AI32" s="5">
        <f t="shared" si="9"/>
        <v>54175.908335500004</v>
      </c>
      <c r="AK32" s="5">
        <f>I32*$AM$6</f>
        <v>1328.9399999999998</v>
      </c>
      <c r="AL32" s="5">
        <f t="shared" si="31"/>
        <v>125.49395699999999</v>
      </c>
      <c r="AM32" s="5">
        <f t="shared" si="10"/>
        <v>1454.4339569999997</v>
      </c>
      <c r="AO32" s="5">
        <f>I32*$AQ$6</f>
        <v>108630.25200000001</v>
      </c>
      <c r="AP32" s="5">
        <f t="shared" si="32"/>
        <v>10258.130670600001</v>
      </c>
      <c r="AQ32" s="5">
        <f t="shared" si="11"/>
        <v>118888.38267060001</v>
      </c>
      <c r="AS32" s="5">
        <f>I32*$AU$6</f>
        <v>2174.4540000000002</v>
      </c>
      <c r="AT32" s="5">
        <f t="shared" si="33"/>
        <v>205.33721370000001</v>
      </c>
      <c r="AU32" s="5">
        <f t="shared" si="14"/>
        <v>2379.7912137000003</v>
      </c>
      <c r="AV32" s="5"/>
      <c r="AW32" s="5">
        <f>I32*$AY$6</f>
        <v>726260.57400000002</v>
      </c>
      <c r="AX32" s="5">
        <f t="shared" si="34"/>
        <v>68581.962499699992</v>
      </c>
      <c r="AY32" s="5">
        <f t="shared" si="15"/>
        <v>794842.53649970004</v>
      </c>
      <c r="AZ32" s="5"/>
      <c r="BA32" s="5">
        <f>I32*$BC$6</f>
        <v>961.07400000000007</v>
      </c>
      <c r="BB32" s="5">
        <f t="shared" si="35"/>
        <v>90.755774700000003</v>
      </c>
      <c r="BC32" s="5">
        <f t="shared" si="16"/>
        <v>1051.8297747000001</v>
      </c>
      <c r="BD32" s="5"/>
      <c r="BE32" s="5">
        <f>I32*$BG$6</f>
        <v>201.58799999999999</v>
      </c>
      <c r="BF32" s="5">
        <f t="shared" si="36"/>
        <v>19.0362814</v>
      </c>
      <c r="BG32" s="5">
        <f t="shared" si="17"/>
        <v>220.6242814</v>
      </c>
      <c r="BH32" s="5"/>
      <c r="BI32" s="5">
        <f>I32*$BK$6</f>
        <v>240.74999999999997</v>
      </c>
      <c r="BJ32" s="5">
        <f t="shared" si="37"/>
        <v>22.734412499999998</v>
      </c>
      <c r="BK32" s="5">
        <f t="shared" si="18"/>
        <v>263.48441249999996</v>
      </c>
      <c r="BL32" s="5"/>
      <c r="BM32" s="5">
        <f>I32*$BO$6</f>
        <v>1187335.344</v>
      </c>
      <c r="BN32" s="5">
        <f t="shared" si="38"/>
        <v>112121.9999432</v>
      </c>
      <c r="BO32" s="5">
        <f t="shared" si="1"/>
        <v>1299457.3439432001</v>
      </c>
      <c r="BP32" s="5"/>
      <c r="BQ32" s="5">
        <f>I32*$BS$6</f>
        <v>494.34000000000003</v>
      </c>
      <c r="BR32" s="5">
        <f t="shared" si="39"/>
        <v>46.681327000000003</v>
      </c>
      <c r="BS32" s="5">
        <f t="shared" si="2"/>
        <v>541.02132700000004</v>
      </c>
      <c r="BT32" s="5"/>
      <c r="BU32" s="5">
        <f>I32*$BW$6</f>
        <v>853301.46000000008</v>
      </c>
      <c r="BV32" s="5">
        <f t="shared" si="40"/>
        <v>80578.639163</v>
      </c>
      <c r="BW32" s="5">
        <f t="shared" si="19"/>
        <v>933880.09916300012</v>
      </c>
      <c r="BX32" s="5"/>
      <c r="BY32" s="5">
        <f>I32*$CA$6</f>
        <v>161.78399999999999</v>
      </c>
      <c r="BZ32" s="5">
        <f t="shared" si="41"/>
        <v>15.277525199999999</v>
      </c>
      <c r="CA32" s="5">
        <f t="shared" si="20"/>
        <v>177.06152520000001</v>
      </c>
      <c r="CB32" s="5"/>
      <c r="CC32" s="5">
        <f>I32*$CE$6</f>
        <v>65930.831999999995</v>
      </c>
      <c r="CD32" s="5">
        <f t="shared" si="42"/>
        <v>6225.9552696000001</v>
      </c>
      <c r="CE32" s="5">
        <f t="shared" si="21"/>
        <v>72156.787269599998</v>
      </c>
      <c r="CF32" s="5"/>
      <c r="CG32" s="5">
        <f>I32*$CI$6</f>
        <v>84322.847999999998</v>
      </c>
      <c r="CH32" s="5">
        <f t="shared" si="43"/>
        <v>7962.7431343999997</v>
      </c>
      <c r="CI32" s="5">
        <f t="shared" si="22"/>
        <v>92285.591134399991</v>
      </c>
      <c r="CJ32" s="5"/>
      <c r="CK32" s="5">
        <f>I32*$CM$6</f>
        <v>1111.3020000000001</v>
      </c>
      <c r="CL32" s="5">
        <f t="shared" si="44"/>
        <v>104.94204810000001</v>
      </c>
      <c r="CM32" s="5">
        <f t="shared" si="12"/>
        <v>1216.2440481000001</v>
      </c>
      <c r="CN32" s="5"/>
      <c r="CO32" s="5">
        <f>I32*$CQ$6</f>
        <v>886593.01199999987</v>
      </c>
      <c r="CP32" s="5">
        <f t="shared" si="45"/>
        <v>83722.414348599996</v>
      </c>
      <c r="CQ32" s="5">
        <f t="shared" si="13"/>
        <v>970315.42634859984</v>
      </c>
      <c r="CR32" s="5"/>
      <c r="CS32" s="5">
        <f>I32*$CU$6</f>
        <v>822.40199999999993</v>
      </c>
      <c r="CT32" s="5">
        <f t="shared" si="46"/>
        <v>77.660753099999994</v>
      </c>
      <c r="CU32" s="5">
        <f t="shared" si="23"/>
        <v>900.0627530999999</v>
      </c>
      <c r="CV32" s="5"/>
      <c r="CW32" s="5">
        <f>I32*$CY$6</f>
        <v>222.77400000000003</v>
      </c>
      <c r="CX32" s="5">
        <f t="shared" si="47"/>
        <v>21.036909700000002</v>
      </c>
      <c r="CY32" s="5">
        <f t="shared" si="24"/>
        <v>243.81090970000002</v>
      </c>
      <c r="CZ32" s="5"/>
      <c r="DA32" s="5">
        <f>I32*$DC$6</f>
        <v>33814.781999999999</v>
      </c>
      <c r="DB32" s="5">
        <f t="shared" si="48"/>
        <v>3193.1846421</v>
      </c>
      <c r="DC32" s="5">
        <f t="shared" si="25"/>
        <v>37007.9666421</v>
      </c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</row>
    <row r="33" spans="1:126" x14ac:dyDescent="0.2">
      <c r="A33" s="29">
        <v>45931</v>
      </c>
      <c r="D33" s="3">
        <v>0</v>
      </c>
      <c r="F33" s="3">
        <v>295141</v>
      </c>
      <c r="H33" s="3">
        <v>158750</v>
      </c>
      <c r="J33" s="3">
        <f t="shared" si="50"/>
        <v>453891</v>
      </c>
      <c r="K33" s="3">
        <f t="shared" si="4"/>
        <v>453891</v>
      </c>
      <c r="N33" s="5">
        <v>30429</v>
      </c>
      <c r="O33" s="5">
        <f t="shared" si="0"/>
        <v>30429</v>
      </c>
      <c r="Q33" s="5"/>
      <c r="R33" s="3">
        <f t="shared" si="26"/>
        <v>423462.37430549995</v>
      </c>
      <c r="S33" s="5">
        <f t="shared" si="5"/>
        <v>423462.37430549995</v>
      </c>
      <c r="U33" s="5"/>
      <c r="V33" s="5">
        <f t="shared" si="27"/>
        <v>104741.5665567</v>
      </c>
      <c r="W33" s="5">
        <f t="shared" si="6"/>
        <v>104741.5665567</v>
      </c>
      <c r="Z33" s="5">
        <f t="shared" si="28"/>
        <v>5174.4027890999996</v>
      </c>
      <c r="AA33" s="5">
        <f t="shared" si="7"/>
        <v>5174.4027890999996</v>
      </c>
      <c r="AD33" s="5">
        <f t="shared" si="29"/>
        <v>30507.194226600001</v>
      </c>
      <c r="AE33" s="5">
        <f t="shared" si="8"/>
        <v>30507.194226600001</v>
      </c>
      <c r="AH33" s="5">
        <f t="shared" si="30"/>
        <v>3499.7265555000004</v>
      </c>
      <c r="AI33" s="5">
        <f t="shared" si="9"/>
        <v>3499.7265555000004</v>
      </c>
      <c r="AK33" s="5"/>
      <c r="AL33" s="5">
        <f t="shared" si="31"/>
        <v>93.955436999999989</v>
      </c>
      <c r="AM33" s="5">
        <f t="shared" si="10"/>
        <v>93.955436999999989</v>
      </c>
      <c r="AO33" s="5"/>
      <c r="AP33" s="5">
        <f t="shared" si="32"/>
        <v>7680.1080546000003</v>
      </c>
      <c r="AQ33" s="5">
        <f t="shared" si="11"/>
        <v>7680.1080546000003</v>
      </c>
      <c r="AS33" s="5"/>
      <c r="AT33" s="5">
        <f t="shared" si="33"/>
        <v>153.73288170000001</v>
      </c>
      <c r="AU33" s="5">
        <f t="shared" si="14"/>
        <v>153.73288170000001</v>
      </c>
      <c r="AV33" s="5"/>
      <c r="AW33" s="5"/>
      <c r="AX33" s="5">
        <f t="shared" si="34"/>
        <v>51346.283207699998</v>
      </c>
      <c r="AY33" s="5">
        <f t="shared" si="15"/>
        <v>51346.283207699998</v>
      </c>
      <c r="AZ33" s="5"/>
      <c r="BA33" s="5"/>
      <c r="BB33" s="5">
        <f t="shared" si="35"/>
        <v>67.947482700000009</v>
      </c>
      <c r="BC33" s="5">
        <f t="shared" si="16"/>
        <v>67.947482700000009</v>
      </c>
      <c r="BD33" s="5"/>
      <c r="BE33" s="5"/>
      <c r="BF33" s="5">
        <f t="shared" si="36"/>
        <v>14.252177399999999</v>
      </c>
      <c r="BG33" s="5">
        <f t="shared" si="17"/>
        <v>14.252177399999999</v>
      </c>
      <c r="BH33" s="5"/>
      <c r="BI33" s="5"/>
      <c r="BJ33" s="5">
        <f t="shared" si="37"/>
        <v>17.020912499999998</v>
      </c>
      <c r="BK33" s="5">
        <f t="shared" si="18"/>
        <v>17.020912499999998</v>
      </c>
      <c r="BL33" s="5"/>
      <c r="BM33" s="5"/>
      <c r="BN33" s="5">
        <f t="shared" si="38"/>
        <v>83944.053991199995</v>
      </c>
      <c r="BO33" s="5">
        <f t="shared" si="1"/>
        <v>83944.053991199995</v>
      </c>
      <c r="BP33" s="5"/>
      <c r="BQ33" s="5"/>
      <c r="BR33" s="5">
        <f t="shared" si="39"/>
        <v>34.949607</v>
      </c>
      <c r="BS33" s="5">
        <f t="shared" si="2"/>
        <v>34.949607</v>
      </c>
      <c r="BT33" s="5"/>
      <c r="BU33" s="5"/>
      <c r="BV33" s="5">
        <f t="shared" si="40"/>
        <v>60328.014482999999</v>
      </c>
      <c r="BW33" s="5">
        <f t="shared" si="19"/>
        <v>60328.014482999999</v>
      </c>
      <c r="BX33" s="5"/>
      <c r="BY33" s="5"/>
      <c r="BZ33" s="5">
        <f t="shared" si="41"/>
        <v>11.438053199999999</v>
      </c>
      <c r="CA33" s="5">
        <f t="shared" si="20"/>
        <v>11.438053199999999</v>
      </c>
      <c r="CB33" s="5"/>
      <c r="CC33" s="5"/>
      <c r="CD33" s="5">
        <f t="shared" si="42"/>
        <v>4661.2790136000003</v>
      </c>
      <c r="CE33" s="5">
        <f t="shared" si="21"/>
        <v>4661.2790136000003</v>
      </c>
      <c r="CF33" s="5"/>
      <c r="CG33" s="5"/>
      <c r="CH33" s="5">
        <f t="shared" si="43"/>
        <v>5961.5859504</v>
      </c>
      <c r="CI33" s="5">
        <f t="shared" si="22"/>
        <v>5961.5859504</v>
      </c>
      <c r="CJ33" s="5"/>
      <c r="CK33" s="5"/>
      <c r="CL33" s="5">
        <f t="shared" si="44"/>
        <v>78.568532099999999</v>
      </c>
      <c r="CM33" s="5">
        <f t="shared" si="12"/>
        <v>78.568532099999999</v>
      </c>
      <c r="CN33" s="5"/>
      <c r="CO33" s="5"/>
      <c r="CP33" s="5">
        <f t="shared" si="45"/>
        <v>62681.711652599995</v>
      </c>
      <c r="CQ33" s="5">
        <f t="shared" si="13"/>
        <v>62681.711652599995</v>
      </c>
      <c r="CR33" s="5"/>
      <c r="CS33" s="5"/>
      <c r="CT33" s="5">
        <f t="shared" si="46"/>
        <v>58.1434371</v>
      </c>
      <c r="CU33" s="5">
        <f t="shared" si="23"/>
        <v>58.1434371</v>
      </c>
      <c r="CV33" s="5"/>
      <c r="CW33" s="5"/>
      <c r="CX33" s="5">
        <f t="shared" si="47"/>
        <v>15.750017700000001</v>
      </c>
      <c r="CY33" s="5">
        <f t="shared" si="24"/>
        <v>15.750017700000001</v>
      </c>
      <c r="CZ33" s="5"/>
      <c r="DA33" s="5"/>
      <c r="DB33" s="5">
        <f t="shared" si="48"/>
        <v>2390.6892861000001</v>
      </c>
      <c r="DC33" s="5">
        <f t="shared" si="25"/>
        <v>2390.6892861000001</v>
      </c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</row>
    <row r="34" spans="1:126" x14ac:dyDescent="0.2">
      <c r="A34" s="29">
        <v>46113</v>
      </c>
      <c r="C34" s="3">
        <v>0</v>
      </c>
      <c r="D34" s="3">
        <v>0</v>
      </c>
      <c r="E34" s="3">
        <v>370000</v>
      </c>
      <c r="F34" s="3">
        <v>295141</v>
      </c>
      <c r="G34" s="3">
        <v>6350000</v>
      </c>
      <c r="H34" s="3">
        <v>158750</v>
      </c>
      <c r="I34" s="3">
        <f>C34+E34+G34</f>
        <v>6720000</v>
      </c>
      <c r="J34" s="3">
        <f t="shared" si="50"/>
        <v>453891</v>
      </c>
      <c r="K34" s="3">
        <f t="shared" si="4"/>
        <v>7173891</v>
      </c>
      <c r="M34" s="5">
        <v>450506</v>
      </c>
      <c r="N34" s="5">
        <v>30429</v>
      </c>
      <c r="O34" s="5">
        <f t="shared" si="0"/>
        <v>480935</v>
      </c>
      <c r="Q34" s="5">
        <f t="shared" si="49"/>
        <v>6269494.5600000005</v>
      </c>
      <c r="R34" s="3">
        <f t="shared" si="26"/>
        <v>423462.37430549995</v>
      </c>
      <c r="S34" s="5">
        <f t="shared" si="5"/>
        <v>6692956.9343055002</v>
      </c>
      <c r="U34" s="5">
        <f>I34*$W$6</f>
        <v>1550732.064</v>
      </c>
      <c r="V34" s="5">
        <f t="shared" si="27"/>
        <v>104741.5665567</v>
      </c>
      <c r="W34" s="5">
        <f t="shared" si="6"/>
        <v>1655473.6305567001</v>
      </c>
      <c r="Y34" s="5">
        <f>I34*$AA$6</f>
        <v>76608.672000000006</v>
      </c>
      <c r="Z34" s="5">
        <f t="shared" si="28"/>
        <v>5174.4027890999996</v>
      </c>
      <c r="AA34" s="5">
        <f t="shared" si="7"/>
        <v>81783.074789100006</v>
      </c>
      <c r="AC34" s="5">
        <f>I34*$AE$6</f>
        <v>451668.67199999996</v>
      </c>
      <c r="AD34" s="5">
        <f t="shared" si="29"/>
        <v>30507.194226600001</v>
      </c>
      <c r="AE34" s="5">
        <f t="shared" si="8"/>
        <v>482175.86622659996</v>
      </c>
      <c r="AG34" s="5">
        <f>I34*$AI$6</f>
        <v>51814.560000000005</v>
      </c>
      <c r="AH34" s="5">
        <f t="shared" si="30"/>
        <v>3499.7265555000004</v>
      </c>
      <c r="AI34" s="5">
        <f t="shared" si="9"/>
        <v>55314.286555500003</v>
      </c>
      <c r="AK34" s="5">
        <f>I34*$AM$6</f>
        <v>1391.04</v>
      </c>
      <c r="AL34" s="5">
        <f t="shared" si="31"/>
        <v>93.955436999999989</v>
      </c>
      <c r="AM34" s="5">
        <f t="shared" si="10"/>
        <v>1484.995437</v>
      </c>
      <c r="AO34" s="5">
        <f>I34*$AQ$6</f>
        <v>113706.432</v>
      </c>
      <c r="AP34" s="5">
        <f t="shared" si="32"/>
        <v>7680.1080546000003</v>
      </c>
      <c r="AQ34" s="5">
        <f t="shared" si="11"/>
        <v>121386.5400546</v>
      </c>
      <c r="AS34" s="5">
        <f>I34*$AU$6</f>
        <v>2276.0639999999999</v>
      </c>
      <c r="AT34" s="5">
        <f t="shared" si="33"/>
        <v>153.73288170000001</v>
      </c>
      <c r="AU34" s="5">
        <f t="shared" si="14"/>
        <v>2429.7968817000001</v>
      </c>
      <c r="AV34" s="5"/>
      <c r="AW34" s="5">
        <f>I34*$AY$6</f>
        <v>760197.98399999994</v>
      </c>
      <c r="AX34" s="5">
        <f t="shared" si="34"/>
        <v>51346.283207699998</v>
      </c>
      <c r="AY34" s="5">
        <f t="shared" si="15"/>
        <v>811544.26720769994</v>
      </c>
      <c r="AZ34" s="5"/>
      <c r="BA34" s="5">
        <f>I34*$BC$6</f>
        <v>1005.984</v>
      </c>
      <c r="BB34" s="5">
        <f t="shared" si="35"/>
        <v>67.947482700000009</v>
      </c>
      <c r="BC34" s="5">
        <f t="shared" si="16"/>
        <v>1073.9314827000001</v>
      </c>
      <c r="BD34" s="5"/>
      <c r="BE34" s="5">
        <f>I34*$BG$6</f>
        <v>211.00799999999998</v>
      </c>
      <c r="BF34" s="5">
        <f t="shared" si="36"/>
        <v>14.252177399999999</v>
      </c>
      <c r="BG34" s="5">
        <f t="shared" si="17"/>
        <v>225.26017739999998</v>
      </c>
      <c r="BH34" s="5"/>
      <c r="BI34" s="5">
        <f>I34*$BK$6</f>
        <v>251.99999999999997</v>
      </c>
      <c r="BJ34" s="5">
        <f t="shared" si="37"/>
        <v>17.020912499999998</v>
      </c>
      <c r="BK34" s="5">
        <f t="shared" si="18"/>
        <v>269.02091249999995</v>
      </c>
      <c r="BL34" s="5"/>
      <c r="BM34" s="5">
        <f>I34*$BO$6</f>
        <v>1242818.304</v>
      </c>
      <c r="BN34" s="5">
        <f t="shared" si="38"/>
        <v>83944.053991199995</v>
      </c>
      <c r="BO34" s="5">
        <f t="shared" si="1"/>
        <v>1326762.3579911999</v>
      </c>
      <c r="BP34" s="5"/>
      <c r="BQ34" s="5">
        <f>I34*$BS$6</f>
        <v>517.44000000000005</v>
      </c>
      <c r="BR34" s="5">
        <f t="shared" si="39"/>
        <v>34.949607</v>
      </c>
      <c r="BS34" s="5">
        <f t="shared" si="2"/>
        <v>552.38960700000007</v>
      </c>
      <c r="BT34" s="5"/>
      <c r="BU34" s="5">
        <f>I34*$BW$6</f>
        <v>893175.36</v>
      </c>
      <c r="BV34" s="5">
        <f t="shared" si="40"/>
        <v>60328.014482999999</v>
      </c>
      <c r="BW34" s="5">
        <f t="shared" si="19"/>
        <v>953503.37448300002</v>
      </c>
      <c r="BX34" s="5"/>
      <c r="BY34" s="5">
        <f>I34*$CA$6</f>
        <v>169.34399999999999</v>
      </c>
      <c r="BZ34" s="5">
        <f t="shared" si="41"/>
        <v>11.438053199999999</v>
      </c>
      <c r="CA34" s="5">
        <f t="shared" si="20"/>
        <v>180.78205320000001</v>
      </c>
      <c r="CB34" s="5"/>
      <c r="CC34" s="5">
        <f>I34*$CE$6</f>
        <v>69011.712</v>
      </c>
      <c r="CD34" s="5">
        <f t="shared" si="42"/>
        <v>4661.2790136000003</v>
      </c>
      <c r="CE34" s="5">
        <f t="shared" si="21"/>
        <v>73672.991013599996</v>
      </c>
      <c r="CF34" s="5"/>
      <c r="CG34" s="5">
        <f>I34*$CI$6</f>
        <v>88263.167999999991</v>
      </c>
      <c r="CH34" s="5">
        <f t="shared" si="43"/>
        <v>5961.5859504</v>
      </c>
      <c r="CI34" s="5">
        <f t="shared" si="22"/>
        <v>94224.753950399987</v>
      </c>
      <c r="CJ34" s="5"/>
      <c r="CK34" s="5">
        <f>I34*$CM$6</f>
        <v>1163.232</v>
      </c>
      <c r="CL34" s="5">
        <f t="shared" si="44"/>
        <v>78.568532099999999</v>
      </c>
      <c r="CM34" s="5">
        <f t="shared" si="12"/>
        <v>1241.8005321000001</v>
      </c>
      <c r="CN34" s="5"/>
      <c r="CO34" s="5">
        <f>I34*$CQ$6</f>
        <v>928022.59199999995</v>
      </c>
      <c r="CP34" s="5">
        <f t="shared" si="45"/>
        <v>62681.711652599995</v>
      </c>
      <c r="CQ34" s="5">
        <f t="shared" si="13"/>
        <v>990704.30365259992</v>
      </c>
      <c r="CR34" s="5"/>
      <c r="CS34" s="5">
        <f>I34*$CU$6</f>
        <v>860.83199999999999</v>
      </c>
      <c r="CT34" s="5">
        <f t="shared" si="46"/>
        <v>58.1434371</v>
      </c>
      <c r="CU34" s="5">
        <f t="shared" si="23"/>
        <v>918.97543710000002</v>
      </c>
      <c r="CV34" s="5"/>
      <c r="CW34" s="5">
        <f>I34*$CY$6</f>
        <v>233.18400000000003</v>
      </c>
      <c r="CX34" s="5">
        <f t="shared" si="47"/>
        <v>15.750017700000001</v>
      </c>
      <c r="CY34" s="5">
        <f t="shared" si="24"/>
        <v>248.93401770000003</v>
      </c>
      <c r="CZ34" s="5"/>
      <c r="DA34" s="5">
        <f>I34*$DC$6</f>
        <v>35394.912000000004</v>
      </c>
      <c r="DB34" s="5">
        <f t="shared" si="48"/>
        <v>2390.6892861000001</v>
      </c>
      <c r="DC34" s="5">
        <f t="shared" si="25"/>
        <v>37785.601286100005</v>
      </c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</row>
    <row r="35" spans="1:126" x14ac:dyDescent="0.2">
      <c r="A35" s="29">
        <v>46296</v>
      </c>
      <c r="D35" s="3">
        <v>0</v>
      </c>
      <c r="F35" s="3">
        <v>293846</v>
      </c>
      <c r="J35" s="3">
        <f t="shared" si="50"/>
        <v>293846</v>
      </c>
      <c r="K35" s="3">
        <f t="shared" si="4"/>
        <v>293846</v>
      </c>
      <c r="N35" s="5">
        <v>19699</v>
      </c>
      <c r="O35" s="5">
        <f t="shared" si="0"/>
        <v>19699</v>
      </c>
      <c r="Q35" s="5"/>
      <c r="R35" s="3">
        <f t="shared" si="26"/>
        <v>274146.71108299989</v>
      </c>
      <c r="S35" s="5">
        <f t="shared" si="5"/>
        <v>274146.71108299989</v>
      </c>
      <c r="U35" s="5"/>
      <c r="V35" s="5">
        <f t="shared" si="27"/>
        <v>67808.990190199998</v>
      </c>
      <c r="W35" s="5">
        <f t="shared" si="6"/>
        <v>67808.990190199998</v>
      </c>
      <c r="Z35" s="5">
        <f t="shared" si="28"/>
        <v>3349.8737845999999</v>
      </c>
      <c r="AA35" s="5">
        <f t="shared" si="7"/>
        <v>3349.8737845999999</v>
      </c>
      <c r="AD35" s="5">
        <f t="shared" si="29"/>
        <v>19750.153659600001</v>
      </c>
      <c r="AE35" s="5">
        <f t="shared" si="8"/>
        <v>19750.153659600001</v>
      </c>
      <c r="AH35" s="5">
        <f t="shared" si="30"/>
        <v>2265.6995830000001</v>
      </c>
      <c r="AI35" s="5">
        <f t="shared" si="9"/>
        <v>2265.6995830000001</v>
      </c>
      <c r="AK35" s="5"/>
      <c r="AL35" s="5">
        <f t="shared" si="31"/>
        <v>60.826121999999998</v>
      </c>
      <c r="AM35" s="5">
        <f t="shared" si="10"/>
        <v>60.826121999999998</v>
      </c>
      <c r="AO35" s="5"/>
      <c r="AP35" s="5">
        <f t="shared" si="32"/>
        <v>4972.0506276000006</v>
      </c>
      <c r="AQ35" s="5">
        <f t="shared" si="11"/>
        <v>4972.0506276000006</v>
      </c>
      <c r="AS35" s="5"/>
      <c r="AT35" s="5">
        <f t="shared" si="33"/>
        <v>99.525640199999998</v>
      </c>
      <c r="AU35" s="5">
        <f t="shared" si="14"/>
        <v>99.525640199999998</v>
      </c>
      <c r="AV35" s="5"/>
      <c r="AW35" s="5"/>
      <c r="AX35" s="5">
        <f t="shared" si="34"/>
        <v>33241.240596199998</v>
      </c>
      <c r="AY35" s="5">
        <f t="shared" si="15"/>
        <v>33241.240596199998</v>
      </c>
      <c r="AZ35" s="5"/>
      <c r="BA35" s="5"/>
      <c r="BB35" s="5">
        <f t="shared" si="35"/>
        <v>43.988746200000001</v>
      </c>
      <c r="BC35" s="5">
        <f t="shared" si="16"/>
        <v>43.988746200000001</v>
      </c>
      <c r="BD35" s="5"/>
      <c r="BE35" s="5"/>
      <c r="BF35" s="5">
        <f t="shared" si="36"/>
        <v>9.2267643999999986</v>
      </c>
      <c r="BG35" s="5">
        <f t="shared" si="17"/>
        <v>9.2267643999999986</v>
      </c>
      <c r="BH35" s="5"/>
      <c r="BI35" s="5"/>
      <c r="BJ35" s="5">
        <f t="shared" si="37"/>
        <v>11.019224999999999</v>
      </c>
      <c r="BK35" s="5">
        <f t="shared" si="18"/>
        <v>11.019224999999999</v>
      </c>
      <c r="BL35" s="5"/>
      <c r="BM35" s="5"/>
      <c r="BN35" s="5">
        <f t="shared" si="38"/>
        <v>54344.819547200001</v>
      </c>
      <c r="BO35" s="5">
        <f t="shared" si="1"/>
        <v>54344.819547200001</v>
      </c>
      <c r="BP35" s="5"/>
      <c r="BQ35" s="5"/>
      <c r="BR35" s="5">
        <f t="shared" si="39"/>
        <v>22.626142000000002</v>
      </c>
      <c r="BS35" s="5">
        <f t="shared" si="2"/>
        <v>22.626142000000002</v>
      </c>
      <c r="BT35" s="5"/>
      <c r="BU35" s="5"/>
      <c r="BV35" s="5">
        <f t="shared" si="40"/>
        <v>39055.953397999998</v>
      </c>
      <c r="BW35" s="5">
        <f t="shared" si="19"/>
        <v>39055.953397999998</v>
      </c>
      <c r="BX35" s="5"/>
      <c r="BY35" s="5"/>
      <c r="BZ35" s="5">
        <f t="shared" si="41"/>
        <v>7.4049192000000001</v>
      </c>
      <c r="CA35" s="5">
        <f t="shared" si="20"/>
        <v>7.4049192000000001</v>
      </c>
      <c r="CB35" s="5"/>
      <c r="CC35" s="5"/>
      <c r="CD35" s="5">
        <f t="shared" si="42"/>
        <v>3017.6808816000002</v>
      </c>
      <c r="CE35" s="5">
        <f t="shared" si="21"/>
        <v>3017.6808816000002</v>
      </c>
      <c r="CF35" s="5"/>
      <c r="CG35" s="5"/>
      <c r="CH35" s="5">
        <f t="shared" si="43"/>
        <v>3859.4909023999999</v>
      </c>
      <c r="CI35" s="5">
        <f t="shared" si="22"/>
        <v>3859.4909023999999</v>
      </c>
      <c r="CJ35" s="5"/>
      <c r="CK35" s="5"/>
      <c r="CL35" s="5">
        <f t="shared" si="44"/>
        <v>50.8647426</v>
      </c>
      <c r="CM35" s="5">
        <f t="shared" si="12"/>
        <v>50.8647426</v>
      </c>
      <c r="CN35" s="5"/>
      <c r="CO35" s="5"/>
      <c r="CP35" s="5">
        <f t="shared" si="45"/>
        <v>40579.721215599995</v>
      </c>
      <c r="CQ35" s="5">
        <f t="shared" si="13"/>
        <v>40579.721215599995</v>
      </c>
      <c r="CR35" s="5"/>
      <c r="CS35" s="5"/>
      <c r="CT35" s="5">
        <f t="shared" si="46"/>
        <v>37.6416726</v>
      </c>
      <c r="CU35" s="5">
        <f t="shared" si="23"/>
        <v>37.6416726</v>
      </c>
      <c r="CV35" s="5"/>
      <c r="CW35" s="5"/>
      <c r="CX35" s="5">
        <f t="shared" si="47"/>
        <v>10.1964562</v>
      </c>
      <c r="CY35" s="5">
        <f t="shared" si="24"/>
        <v>10.1964562</v>
      </c>
      <c r="CZ35" s="5"/>
      <c r="DA35" s="5"/>
      <c r="DB35" s="5">
        <f t="shared" si="48"/>
        <v>1547.7162666000002</v>
      </c>
      <c r="DC35" s="5">
        <f t="shared" si="25"/>
        <v>1547.7162666000002</v>
      </c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</row>
    <row r="36" spans="1:126" x14ac:dyDescent="0.2">
      <c r="A36" s="29">
        <v>46478</v>
      </c>
      <c r="C36" s="3">
        <v>0</v>
      </c>
      <c r="D36" s="3">
        <v>0</v>
      </c>
      <c r="E36" s="3">
        <v>7115000</v>
      </c>
      <c r="F36" s="3">
        <v>293846</v>
      </c>
      <c r="I36" s="3">
        <f>C36+E36+G36</f>
        <v>7115000</v>
      </c>
      <c r="J36" s="3">
        <f t="shared" si="50"/>
        <v>293846</v>
      </c>
      <c r="K36" s="3">
        <f t="shared" si="4"/>
        <v>7408846</v>
      </c>
      <c r="M36" s="5">
        <v>476987</v>
      </c>
      <c r="N36" s="5">
        <v>19699</v>
      </c>
      <c r="O36" s="5">
        <f t="shared" si="0"/>
        <v>496686</v>
      </c>
      <c r="Q36" s="5">
        <f t="shared" si="49"/>
        <v>6638013.9575000005</v>
      </c>
      <c r="R36" s="3">
        <f t="shared" si="26"/>
        <v>274146.71108299989</v>
      </c>
      <c r="S36" s="5">
        <f t="shared" si="5"/>
        <v>6912160.6685830001</v>
      </c>
      <c r="U36" s="5">
        <f>I36*$W$6</f>
        <v>1641883.7254999999</v>
      </c>
      <c r="V36" s="5">
        <f t="shared" si="27"/>
        <v>67808.990190199998</v>
      </c>
      <c r="W36" s="5">
        <f t="shared" si="6"/>
        <v>1709692.7156902</v>
      </c>
      <c r="Y36" s="5">
        <f>I36*$AA$6</f>
        <v>81111.711500000005</v>
      </c>
      <c r="Z36" s="5">
        <f t="shared" si="28"/>
        <v>3349.8737845999999</v>
      </c>
      <c r="AA36" s="5">
        <f t="shared" si="7"/>
        <v>84461.585284600005</v>
      </c>
      <c r="AC36" s="5">
        <f>I36*$AE$6</f>
        <v>478217.64899999998</v>
      </c>
      <c r="AD36" s="5">
        <f t="shared" si="29"/>
        <v>19750.153659600001</v>
      </c>
      <c r="AE36" s="5">
        <f t="shared" si="8"/>
        <v>497967.80265959998</v>
      </c>
      <c r="AG36" s="5">
        <f>I36*$AI$6</f>
        <v>54860.207500000004</v>
      </c>
      <c r="AH36" s="5">
        <f t="shared" si="30"/>
        <v>2265.6995830000001</v>
      </c>
      <c r="AI36" s="5">
        <f t="shared" si="9"/>
        <v>57125.907083000006</v>
      </c>
      <c r="AK36" s="5">
        <f>I36*$AM$6</f>
        <v>1472.8049999999998</v>
      </c>
      <c r="AL36" s="5">
        <f t="shared" si="31"/>
        <v>60.826121999999998</v>
      </c>
      <c r="AM36" s="5">
        <f t="shared" si="10"/>
        <v>1533.6311219999998</v>
      </c>
      <c r="AO36" s="5">
        <f>I36*$AQ$6</f>
        <v>120390.069</v>
      </c>
      <c r="AP36" s="5">
        <f t="shared" si="32"/>
        <v>4972.0506276000006</v>
      </c>
      <c r="AQ36" s="5">
        <f t="shared" si="11"/>
        <v>125362.1196276</v>
      </c>
      <c r="AS36" s="5">
        <f>I36*$AU$6</f>
        <v>2409.8505</v>
      </c>
      <c r="AT36" s="5">
        <f t="shared" si="33"/>
        <v>99.525640199999998</v>
      </c>
      <c r="AU36" s="5">
        <f t="shared" si="14"/>
        <v>2509.3761402</v>
      </c>
      <c r="AV36" s="5"/>
      <c r="AW36" s="5">
        <f>I36*$AY$6</f>
        <v>804882.24049999996</v>
      </c>
      <c r="AX36" s="5">
        <f t="shared" si="34"/>
        <v>33241.240596199998</v>
      </c>
      <c r="AY36" s="5">
        <f t="shared" si="15"/>
        <v>838123.48109619995</v>
      </c>
      <c r="AZ36" s="5"/>
      <c r="BA36" s="5">
        <f>I36*$BC$6</f>
        <v>1065.1155000000001</v>
      </c>
      <c r="BB36" s="5">
        <f t="shared" si="35"/>
        <v>43.988746200000001</v>
      </c>
      <c r="BC36" s="5">
        <f t="shared" si="16"/>
        <v>1109.1042462</v>
      </c>
      <c r="BD36" s="5"/>
      <c r="BE36" s="5">
        <f>I36*$BG$6</f>
        <v>223.41099999999997</v>
      </c>
      <c r="BF36" s="5">
        <f t="shared" si="36"/>
        <v>9.2267643999999986</v>
      </c>
      <c r="BG36" s="5">
        <f t="shared" si="17"/>
        <v>232.63776439999998</v>
      </c>
      <c r="BH36" s="5"/>
      <c r="BI36" s="5">
        <f>I36*$BK$6</f>
        <v>266.8125</v>
      </c>
      <c r="BJ36" s="5">
        <f t="shared" si="37"/>
        <v>11.019224999999999</v>
      </c>
      <c r="BK36" s="5">
        <f t="shared" si="18"/>
        <v>277.83172500000001</v>
      </c>
      <c r="BL36" s="5"/>
      <c r="BM36" s="5">
        <f>I36*$BO$6</f>
        <v>1315870.868</v>
      </c>
      <c r="BN36" s="5">
        <f t="shared" si="38"/>
        <v>54344.819547200001</v>
      </c>
      <c r="BO36" s="5">
        <f t="shared" si="1"/>
        <v>1370215.6875472001</v>
      </c>
      <c r="BP36" s="5"/>
      <c r="BQ36" s="5">
        <f>I36*$BS$6</f>
        <v>547.85500000000002</v>
      </c>
      <c r="BR36" s="5">
        <f t="shared" si="39"/>
        <v>22.626142000000002</v>
      </c>
      <c r="BS36" s="5">
        <f t="shared" si="2"/>
        <v>570.48114199999998</v>
      </c>
      <c r="BT36" s="5"/>
      <c r="BU36" s="5">
        <f>I36*$BW$6</f>
        <v>945675.995</v>
      </c>
      <c r="BV36" s="5">
        <f t="shared" si="40"/>
        <v>39055.953397999998</v>
      </c>
      <c r="BW36" s="5">
        <f t="shared" si="19"/>
        <v>984731.94839799998</v>
      </c>
      <c r="BX36" s="5"/>
      <c r="BY36" s="5">
        <f>I36*$CA$6</f>
        <v>179.298</v>
      </c>
      <c r="BZ36" s="5">
        <f t="shared" si="41"/>
        <v>7.4049192000000001</v>
      </c>
      <c r="CA36" s="5">
        <f t="shared" si="20"/>
        <v>186.7029192</v>
      </c>
      <c r="CB36" s="5"/>
      <c r="CC36" s="5">
        <f>I36*$CE$6</f>
        <v>73068.203999999998</v>
      </c>
      <c r="CD36" s="5">
        <f t="shared" si="42"/>
        <v>3017.6808816000002</v>
      </c>
      <c r="CE36" s="5">
        <f t="shared" si="21"/>
        <v>76085.884881599995</v>
      </c>
      <c r="CF36" s="5"/>
      <c r="CG36" s="5">
        <f>I36*$CI$6</f>
        <v>93451.255999999994</v>
      </c>
      <c r="CH36" s="5">
        <f t="shared" si="43"/>
        <v>3859.4909023999999</v>
      </c>
      <c r="CI36" s="5">
        <f t="shared" si="22"/>
        <v>97310.746902399987</v>
      </c>
      <c r="CJ36" s="5"/>
      <c r="CK36" s="5">
        <f>I36*$CM$6</f>
        <v>1231.6065000000001</v>
      </c>
      <c r="CL36" s="5">
        <f t="shared" si="44"/>
        <v>50.8647426</v>
      </c>
      <c r="CM36" s="5">
        <f t="shared" si="12"/>
        <v>1282.4712426000001</v>
      </c>
      <c r="CN36" s="5"/>
      <c r="CO36" s="5">
        <f>I36*$CQ$6</f>
        <v>982571.53899999987</v>
      </c>
      <c r="CP36" s="5">
        <f t="shared" si="45"/>
        <v>40579.721215599995</v>
      </c>
      <c r="CQ36" s="5">
        <f t="shared" si="13"/>
        <v>1023151.2602155999</v>
      </c>
      <c r="CR36" s="5"/>
      <c r="CS36" s="5">
        <f>I36*$CU$6</f>
        <v>911.43150000000003</v>
      </c>
      <c r="CT36" s="5">
        <f t="shared" si="46"/>
        <v>37.6416726</v>
      </c>
      <c r="CU36" s="5">
        <f t="shared" si="23"/>
        <v>949.07317260000002</v>
      </c>
      <c r="CV36" s="5"/>
      <c r="CW36" s="5">
        <f>I36*$CY$6</f>
        <v>246.89050000000003</v>
      </c>
      <c r="CX36" s="5">
        <f t="shared" si="47"/>
        <v>10.1964562</v>
      </c>
      <c r="CY36" s="5">
        <f t="shared" si="24"/>
        <v>257.08695620000003</v>
      </c>
      <c r="CZ36" s="5"/>
      <c r="DA36" s="5">
        <f>I36*$DC$6</f>
        <v>37475.416499999999</v>
      </c>
      <c r="DB36" s="5">
        <f t="shared" si="48"/>
        <v>1547.7162666000002</v>
      </c>
      <c r="DC36" s="5">
        <f t="shared" si="25"/>
        <v>39023.1327666</v>
      </c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</row>
    <row r="37" spans="1:126" x14ac:dyDescent="0.2">
      <c r="A37" s="29">
        <v>46661</v>
      </c>
      <c r="D37" s="3">
        <v>0</v>
      </c>
      <c r="F37" s="3">
        <v>258627</v>
      </c>
      <c r="J37" s="3">
        <f t="shared" si="50"/>
        <v>258627</v>
      </c>
      <c r="K37" s="3">
        <f t="shared" si="4"/>
        <v>258627</v>
      </c>
      <c r="N37" s="5">
        <v>17338</v>
      </c>
      <c r="O37" s="5">
        <f t="shared" si="0"/>
        <v>17338</v>
      </c>
      <c r="Q37" s="5"/>
      <c r="R37" s="3">
        <f t="shared" si="26"/>
        <v>241288.7752335</v>
      </c>
      <c r="S37" s="5">
        <f t="shared" si="5"/>
        <v>241288.7752335</v>
      </c>
      <c r="U37" s="5"/>
      <c r="V37" s="5">
        <f t="shared" si="27"/>
        <v>59681.723439899994</v>
      </c>
      <c r="W37" s="5">
        <f t="shared" si="6"/>
        <v>59681.723439899994</v>
      </c>
      <c r="Z37" s="5">
        <f t="shared" si="28"/>
        <v>2948.3736626999998</v>
      </c>
      <c r="AA37" s="5">
        <f t="shared" si="7"/>
        <v>2948.3736626999998</v>
      </c>
      <c r="AD37" s="5">
        <f t="shared" si="29"/>
        <v>17382.993100199998</v>
      </c>
      <c r="AE37" s="5">
        <f t="shared" si="8"/>
        <v>17382.993100199998</v>
      </c>
      <c r="AH37" s="5">
        <f t="shared" si="30"/>
        <v>1994.1434835</v>
      </c>
      <c r="AI37" s="5">
        <f t="shared" si="9"/>
        <v>1994.1434835</v>
      </c>
      <c r="AK37" s="5"/>
      <c r="AL37" s="5">
        <f t="shared" si="31"/>
        <v>53.535788999999994</v>
      </c>
      <c r="AM37" s="5">
        <f t="shared" si="10"/>
        <v>53.535788999999994</v>
      </c>
      <c r="AO37" s="5"/>
      <c r="AP37" s="5">
        <f t="shared" si="32"/>
        <v>4376.1240162000004</v>
      </c>
      <c r="AQ37" s="5">
        <f t="shared" si="11"/>
        <v>4376.1240162000004</v>
      </c>
      <c r="AS37" s="5"/>
      <c r="AT37" s="5">
        <f t="shared" si="33"/>
        <v>87.596964900000003</v>
      </c>
      <c r="AU37" s="5">
        <f t="shared" si="14"/>
        <v>87.596964900000003</v>
      </c>
      <c r="AV37" s="5"/>
      <c r="AW37" s="5"/>
      <c r="AX37" s="5">
        <f t="shared" si="34"/>
        <v>29257.101786899999</v>
      </c>
      <c r="AY37" s="5">
        <f t="shared" si="15"/>
        <v>29257.101786899999</v>
      </c>
      <c r="AZ37" s="5"/>
      <c r="BA37" s="5"/>
      <c r="BB37" s="5">
        <f t="shared" si="35"/>
        <v>38.716461899999999</v>
      </c>
      <c r="BC37" s="5">
        <f t="shared" si="16"/>
        <v>38.716461899999999</v>
      </c>
      <c r="BD37" s="5"/>
      <c r="BE37" s="5"/>
      <c r="BF37" s="5">
        <f t="shared" si="36"/>
        <v>8.1208878000000002</v>
      </c>
      <c r="BG37" s="5">
        <f t="shared" si="17"/>
        <v>8.1208878000000002</v>
      </c>
      <c r="BH37" s="5"/>
      <c r="BI37" s="5"/>
      <c r="BJ37" s="5">
        <f t="shared" si="37"/>
        <v>9.6985124999999996</v>
      </c>
      <c r="BK37" s="5">
        <f t="shared" si="18"/>
        <v>9.6985124999999996</v>
      </c>
      <c r="BL37" s="5"/>
      <c r="BM37" s="5"/>
      <c r="BN37" s="5">
        <f t="shared" si="38"/>
        <v>47831.304986399999</v>
      </c>
      <c r="BO37" s="5">
        <f t="shared" si="1"/>
        <v>47831.304986399999</v>
      </c>
      <c r="BP37" s="5"/>
      <c r="BQ37" s="5"/>
      <c r="BR37" s="5">
        <f t="shared" si="39"/>
        <v>19.914279000000001</v>
      </c>
      <c r="BS37" s="5">
        <f t="shared" si="2"/>
        <v>19.914279000000001</v>
      </c>
      <c r="BT37" s="5"/>
      <c r="BU37" s="5"/>
      <c r="BV37" s="5">
        <f t="shared" si="40"/>
        <v>34374.890450999999</v>
      </c>
      <c r="BW37" s="5">
        <f t="shared" si="19"/>
        <v>34374.890450999999</v>
      </c>
      <c r="BX37" s="5"/>
      <c r="BY37" s="5"/>
      <c r="BZ37" s="5">
        <f t="shared" si="41"/>
        <v>6.5174003999999996</v>
      </c>
      <c r="CA37" s="5">
        <f t="shared" si="20"/>
        <v>6.5174003999999996</v>
      </c>
      <c r="CB37" s="5"/>
      <c r="CC37" s="5"/>
      <c r="CD37" s="5">
        <f t="shared" si="42"/>
        <v>2655.9958391999999</v>
      </c>
      <c r="CE37" s="5">
        <f t="shared" si="21"/>
        <v>2655.9958391999999</v>
      </c>
      <c r="CF37" s="5"/>
      <c r="CG37" s="5"/>
      <c r="CH37" s="5">
        <f t="shared" si="43"/>
        <v>3396.9104687999998</v>
      </c>
      <c r="CI37" s="5">
        <f t="shared" si="22"/>
        <v>3396.9104687999998</v>
      </c>
      <c r="CJ37" s="5"/>
      <c r="CK37" s="5"/>
      <c r="CL37" s="5">
        <f t="shared" si="44"/>
        <v>44.768333699999999</v>
      </c>
      <c r="CM37" s="5">
        <f t="shared" si="12"/>
        <v>44.768333699999999</v>
      </c>
      <c r="CN37" s="5"/>
      <c r="CO37" s="5"/>
      <c r="CP37" s="5">
        <f t="shared" si="45"/>
        <v>35716.026622199999</v>
      </c>
      <c r="CQ37" s="5">
        <f t="shared" si="13"/>
        <v>35716.026622199999</v>
      </c>
      <c r="CR37" s="5"/>
      <c r="CS37" s="5"/>
      <c r="CT37" s="5">
        <f t="shared" si="46"/>
        <v>33.130118699999997</v>
      </c>
      <c r="CU37" s="5">
        <f t="shared" si="23"/>
        <v>33.130118699999997</v>
      </c>
      <c r="CV37" s="5"/>
      <c r="CW37" s="5"/>
      <c r="CX37" s="5">
        <f t="shared" si="47"/>
        <v>8.9743569000000001</v>
      </c>
      <c r="CY37" s="5">
        <f t="shared" si="24"/>
        <v>8.9743569000000001</v>
      </c>
      <c r="CZ37" s="5"/>
      <c r="DA37" s="5"/>
      <c r="DB37" s="5">
        <f t="shared" si="48"/>
        <v>1362.2142717000002</v>
      </c>
      <c r="DC37" s="5">
        <f t="shared" si="25"/>
        <v>1362.2142717000002</v>
      </c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</row>
    <row r="38" spans="1:126" x14ac:dyDescent="0.2">
      <c r="A38" s="29">
        <v>46844</v>
      </c>
      <c r="C38" s="3">
        <v>0</v>
      </c>
      <c r="D38" s="3">
        <v>0</v>
      </c>
      <c r="E38" s="3">
        <v>7190000</v>
      </c>
      <c r="F38" s="3">
        <v>258627</v>
      </c>
      <c r="I38" s="3">
        <f>C38+E38+G38</f>
        <v>7190000</v>
      </c>
      <c r="J38" s="3">
        <f t="shared" si="50"/>
        <v>258627</v>
      </c>
      <c r="K38" s="3">
        <f t="shared" si="4"/>
        <v>7448627</v>
      </c>
      <c r="M38" s="5">
        <v>482015</v>
      </c>
      <c r="N38" s="5">
        <v>17338</v>
      </c>
      <c r="O38" s="5">
        <f t="shared" si="0"/>
        <v>499353</v>
      </c>
      <c r="Q38" s="5">
        <f t="shared" si="49"/>
        <v>6707985.9949999982</v>
      </c>
      <c r="R38" s="3">
        <f t="shared" si="26"/>
        <v>241288.7752335</v>
      </c>
      <c r="S38" s="5">
        <f t="shared" si="5"/>
        <v>6949274.770233498</v>
      </c>
      <c r="U38" s="5">
        <f>I38*$W$6</f>
        <v>1659191.003</v>
      </c>
      <c r="V38" s="5">
        <f t="shared" si="27"/>
        <v>59681.723439899994</v>
      </c>
      <c r="W38" s="5">
        <f t="shared" si="6"/>
        <v>1718872.7264399</v>
      </c>
      <c r="Y38" s="5">
        <f>I38*$AA$6</f>
        <v>81966.718999999997</v>
      </c>
      <c r="Z38" s="5">
        <f t="shared" si="28"/>
        <v>2948.3736626999998</v>
      </c>
      <c r="AA38" s="5">
        <f t="shared" si="7"/>
        <v>84915.092662700001</v>
      </c>
      <c r="AC38" s="5">
        <f>I38*$AE$6</f>
        <v>483258.59399999998</v>
      </c>
      <c r="AD38" s="5">
        <f t="shared" si="29"/>
        <v>17382.993100199998</v>
      </c>
      <c r="AE38" s="5">
        <f t="shared" si="8"/>
        <v>500641.58710020001</v>
      </c>
      <c r="AG38" s="5">
        <f>I38*$AI$6</f>
        <v>55438.495000000003</v>
      </c>
      <c r="AH38" s="5">
        <f t="shared" si="30"/>
        <v>1994.1434835</v>
      </c>
      <c r="AI38" s="5">
        <f t="shared" si="9"/>
        <v>57432.638483500006</v>
      </c>
      <c r="AK38" s="5">
        <f>I38*$AM$6</f>
        <v>1488.33</v>
      </c>
      <c r="AL38" s="5">
        <f t="shared" si="31"/>
        <v>53.535788999999994</v>
      </c>
      <c r="AM38" s="5">
        <f t="shared" si="10"/>
        <v>1541.8657889999999</v>
      </c>
      <c r="AO38" s="5">
        <f>I38*$AQ$6</f>
        <v>121659.114</v>
      </c>
      <c r="AP38" s="5">
        <f t="shared" si="32"/>
        <v>4376.1240162000004</v>
      </c>
      <c r="AQ38" s="5">
        <f t="shared" si="11"/>
        <v>126035.2380162</v>
      </c>
      <c r="AS38" s="5">
        <f>I38*$AU$6</f>
        <v>2435.2530000000002</v>
      </c>
      <c r="AT38" s="5">
        <f t="shared" si="33"/>
        <v>87.596964900000003</v>
      </c>
      <c r="AU38" s="5">
        <f t="shared" si="14"/>
        <v>2522.8499649</v>
      </c>
      <c r="AV38" s="5"/>
      <c r="AW38" s="5">
        <f>I38*$AY$6</f>
        <v>813366.59299999999</v>
      </c>
      <c r="AX38" s="5">
        <f t="shared" si="34"/>
        <v>29257.101786899999</v>
      </c>
      <c r="AY38" s="5">
        <f t="shared" si="15"/>
        <v>842623.69478689996</v>
      </c>
      <c r="AZ38" s="5"/>
      <c r="BA38" s="5">
        <f>I38*$BC$6</f>
        <v>1076.3430000000001</v>
      </c>
      <c r="BB38" s="5">
        <f t="shared" si="35"/>
        <v>38.716461899999999</v>
      </c>
      <c r="BC38" s="5">
        <f t="shared" si="16"/>
        <v>1115.0594619000001</v>
      </c>
      <c r="BD38" s="5"/>
      <c r="BE38" s="5">
        <f>I38*$BG$6</f>
        <v>225.76599999999999</v>
      </c>
      <c r="BF38" s="5">
        <f t="shared" si="36"/>
        <v>8.1208878000000002</v>
      </c>
      <c r="BG38" s="5">
        <f t="shared" si="17"/>
        <v>233.88688779999998</v>
      </c>
      <c r="BH38" s="5"/>
      <c r="BI38" s="5">
        <f>I38*$BK$6</f>
        <v>269.625</v>
      </c>
      <c r="BJ38" s="5">
        <f t="shared" si="37"/>
        <v>9.6985124999999996</v>
      </c>
      <c r="BK38" s="5">
        <f t="shared" si="18"/>
        <v>279.32351249999999</v>
      </c>
      <c r="BL38" s="5"/>
      <c r="BM38" s="5">
        <f>I38*$BO$6</f>
        <v>1329741.608</v>
      </c>
      <c r="BN38" s="5">
        <f t="shared" si="38"/>
        <v>47831.304986399999</v>
      </c>
      <c r="BO38" s="5">
        <f t="shared" si="1"/>
        <v>1377572.9129864001</v>
      </c>
      <c r="BP38" s="5"/>
      <c r="BQ38" s="5">
        <f>I38*$BS$6</f>
        <v>553.63</v>
      </c>
      <c r="BR38" s="5">
        <f t="shared" si="39"/>
        <v>19.914279000000001</v>
      </c>
      <c r="BS38" s="5">
        <f t="shared" si="2"/>
        <v>573.54427899999996</v>
      </c>
      <c r="BT38" s="5"/>
      <c r="BU38" s="5">
        <f>I38*$BW$6</f>
        <v>955644.47</v>
      </c>
      <c r="BV38" s="5">
        <f t="shared" si="40"/>
        <v>34374.890450999999</v>
      </c>
      <c r="BW38" s="5">
        <f t="shared" si="19"/>
        <v>990019.36045099993</v>
      </c>
      <c r="BX38" s="5"/>
      <c r="BY38" s="5">
        <f>I38*$CA$6</f>
        <v>181.18799999999999</v>
      </c>
      <c r="BZ38" s="5">
        <f t="shared" si="41"/>
        <v>6.5174003999999996</v>
      </c>
      <c r="CA38" s="5">
        <f t="shared" si="20"/>
        <v>187.70540039999997</v>
      </c>
      <c r="CB38" s="5"/>
      <c r="CC38" s="5">
        <f>I38*$CE$6</f>
        <v>73838.423999999999</v>
      </c>
      <c r="CD38" s="5">
        <f t="shared" si="42"/>
        <v>2655.9958391999999</v>
      </c>
      <c r="CE38" s="5">
        <f t="shared" si="21"/>
        <v>76494.419839199996</v>
      </c>
      <c r="CF38" s="5"/>
      <c r="CG38" s="5">
        <f>I38*$CI$6</f>
        <v>94436.335999999996</v>
      </c>
      <c r="CH38" s="5">
        <f t="shared" si="43"/>
        <v>3396.9104687999998</v>
      </c>
      <c r="CI38" s="5">
        <f t="shared" si="22"/>
        <v>97833.246468799989</v>
      </c>
      <c r="CJ38" s="5"/>
      <c r="CK38" s="5">
        <f>I38*$CM$6</f>
        <v>1244.5889999999999</v>
      </c>
      <c r="CL38" s="5">
        <f t="shared" si="44"/>
        <v>44.768333699999999</v>
      </c>
      <c r="CM38" s="5">
        <f t="shared" si="12"/>
        <v>1289.3573337</v>
      </c>
      <c r="CN38" s="5"/>
      <c r="CO38" s="5">
        <f>I38*$CQ$6</f>
        <v>992928.93399999989</v>
      </c>
      <c r="CP38" s="5">
        <f t="shared" si="45"/>
        <v>35716.026622199999</v>
      </c>
      <c r="CQ38" s="5">
        <f t="shared" si="13"/>
        <v>1028644.9606221999</v>
      </c>
      <c r="CR38" s="5"/>
      <c r="CS38" s="5">
        <f>I38*$CU$6</f>
        <v>921.03899999999999</v>
      </c>
      <c r="CT38" s="5">
        <f t="shared" si="46"/>
        <v>33.130118699999997</v>
      </c>
      <c r="CU38" s="5">
        <f t="shared" si="23"/>
        <v>954.16911870000001</v>
      </c>
      <c r="CV38" s="5"/>
      <c r="CW38" s="5">
        <f>I38*$CY$6</f>
        <v>249.49300000000002</v>
      </c>
      <c r="CX38" s="5">
        <f t="shared" si="47"/>
        <v>8.9743569000000001</v>
      </c>
      <c r="CY38" s="5">
        <f t="shared" si="24"/>
        <v>258.46735690000003</v>
      </c>
      <c r="CZ38" s="5"/>
      <c r="DA38" s="5">
        <f>I38*$DC$6</f>
        <v>37870.449000000001</v>
      </c>
      <c r="DB38" s="5">
        <f t="shared" si="48"/>
        <v>1362.2142717000002</v>
      </c>
      <c r="DC38" s="5">
        <f t="shared" si="25"/>
        <v>39232.663271700003</v>
      </c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</row>
    <row r="39" spans="1:126" x14ac:dyDescent="0.2">
      <c r="A39" s="29">
        <v>47027</v>
      </c>
      <c r="D39" s="3">
        <v>0</v>
      </c>
      <c r="F39" s="3">
        <v>219442</v>
      </c>
      <c r="J39" s="3">
        <f t="shared" si="50"/>
        <v>219442</v>
      </c>
      <c r="K39" s="3">
        <f t="shared" si="4"/>
        <v>219442</v>
      </c>
      <c r="N39" s="5">
        <v>14711</v>
      </c>
      <c r="O39" s="5">
        <f t="shared" si="0"/>
        <v>14711</v>
      </c>
      <c r="Q39" s="5"/>
      <c r="R39" s="3">
        <f t="shared" si="26"/>
        <v>204730.71804100001</v>
      </c>
      <c r="S39" s="5">
        <f t="shared" si="5"/>
        <v>204730.71804100001</v>
      </c>
      <c r="U39" s="5"/>
      <c r="V39" s="5">
        <f t="shared" si="27"/>
        <v>50639.247855399997</v>
      </c>
      <c r="W39" s="5">
        <f t="shared" si="6"/>
        <v>50639.247855399997</v>
      </c>
      <c r="Z39" s="5">
        <f t="shared" si="28"/>
        <v>2501.6607442</v>
      </c>
      <c r="AA39" s="5">
        <f t="shared" si="7"/>
        <v>2501.6607442</v>
      </c>
      <c r="AD39" s="5">
        <f t="shared" si="29"/>
        <v>14749.267369199999</v>
      </c>
      <c r="AE39" s="5">
        <f t="shared" si="8"/>
        <v>14749.267369199999</v>
      </c>
      <c r="AH39" s="5">
        <f t="shared" si="30"/>
        <v>1692.0075410000002</v>
      </c>
      <c r="AI39" s="5">
        <f t="shared" si="9"/>
        <v>1692.0075410000002</v>
      </c>
      <c r="AK39" s="5"/>
      <c r="AL39" s="5">
        <f t="shared" si="31"/>
        <v>45.424493999999996</v>
      </c>
      <c r="AM39" s="5">
        <f t="shared" si="10"/>
        <v>45.424493999999996</v>
      </c>
      <c r="AO39" s="5"/>
      <c r="AP39" s="5">
        <f t="shared" si="32"/>
        <v>3713.0903052000003</v>
      </c>
      <c r="AQ39" s="5">
        <f t="shared" si="11"/>
        <v>3713.0903052000003</v>
      </c>
      <c r="AS39" s="5"/>
      <c r="AT39" s="5">
        <f t="shared" si="33"/>
        <v>74.325005399999995</v>
      </c>
      <c r="AU39" s="5">
        <f t="shared" si="14"/>
        <v>74.325005399999995</v>
      </c>
      <c r="AV39" s="5"/>
      <c r="AW39" s="5"/>
      <c r="AX39" s="5">
        <f t="shared" si="34"/>
        <v>24824.3104174</v>
      </c>
      <c r="AY39" s="5">
        <f t="shared" si="15"/>
        <v>24824.3104174</v>
      </c>
      <c r="AZ39" s="5"/>
      <c r="BA39" s="5"/>
      <c r="BB39" s="5">
        <f t="shared" si="35"/>
        <v>32.850467399999999</v>
      </c>
      <c r="BC39" s="5">
        <f t="shared" si="16"/>
        <v>32.850467399999999</v>
      </c>
      <c r="BD39" s="5"/>
      <c r="BE39" s="5"/>
      <c r="BF39" s="5">
        <f t="shared" si="36"/>
        <v>6.8904787999999995</v>
      </c>
      <c r="BG39" s="5">
        <f t="shared" si="17"/>
        <v>6.8904787999999995</v>
      </c>
      <c r="BH39" s="5"/>
      <c r="BI39" s="5"/>
      <c r="BJ39" s="5">
        <f t="shared" si="37"/>
        <v>8.2290749999999999</v>
      </c>
      <c r="BK39" s="5">
        <f t="shared" si="18"/>
        <v>8.2290749999999999</v>
      </c>
      <c r="BL39" s="5"/>
      <c r="BM39" s="5"/>
      <c r="BN39" s="5">
        <f t="shared" si="38"/>
        <v>40584.305694399998</v>
      </c>
      <c r="BO39" s="5">
        <f t="shared" si="1"/>
        <v>40584.305694399998</v>
      </c>
      <c r="BP39" s="5"/>
      <c r="BQ39" s="5"/>
      <c r="BR39" s="5">
        <f t="shared" si="39"/>
        <v>16.897034000000001</v>
      </c>
      <c r="BS39" s="5">
        <f t="shared" si="2"/>
        <v>16.897034000000001</v>
      </c>
      <c r="BT39" s="5"/>
      <c r="BU39" s="5"/>
      <c r="BV39" s="5">
        <f t="shared" si="40"/>
        <v>29166.694546000002</v>
      </c>
      <c r="BW39" s="5">
        <f t="shared" si="19"/>
        <v>29166.694546000002</v>
      </c>
      <c r="BX39" s="5"/>
      <c r="BY39" s="5"/>
      <c r="BZ39" s="5">
        <f t="shared" si="41"/>
        <v>5.5299383999999998</v>
      </c>
      <c r="CA39" s="5">
        <f t="shared" si="20"/>
        <v>5.5299383999999998</v>
      </c>
      <c r="CB39" s="5"/>
      <c r="CC39" s="5"/>
      <c r="CD39" s="5">
        <f t="shared" si="42"/>
        <v>2253.5815631999999</v>
      </c>
      <c r="CE39" s="5">
        <f t="shared" si="21"/>
        <v>2253.5815631999999</v>
      </c>
      <c r="CF39" s="5"/>
      <c r="CG39" s="5"/>
      <c r="CH39" s="5">
        <f t="shared" si="43"/>
        <v>2882.2390047999997</v>
      </c>
      <c r="CI39" s="5">
        <f t="shared" si="22"/>
        <v>2882.2390047999997</v>
      </c>
      <c r="CJ39" s="5"/>
      <c r="CK39" s="5"/>
      <c r="CL39" s="5">
        <f t="shared" si="44"/>
        <v>37.985410200000004</v>
      </c>
      <c r="CM39" s="5">
        <f t="shared" si="12"/>
        <v>37.985410200000004</v>
      </c>
      <c r="CN39" s="5"/>
      <c r="CO39" s="5"/>
      <c r="CP39" s="5">
        <f t="shared" si="45"/>
        <v>30304.632981199997</v>
      </c>
      <c r="CQ39" s="5">
        <f t="shared" si="13"/>
        <v>30304.632981199997</v>
      </c>
      <c r="CR39" s="5"/>
      <c r="CS39" s="5"/>
      <c r="CT39" s="5">
        <f t="shared" si="46"/>
        <v>28.1105202</v>
      </c>
      <c r="CU39" s="5">
        <f t="shared" si="23"/>
        <v>28.1105202</v>
      </c>
      <c r="CV39" s="5"/>
      <c r="CW39" s="5"/>
      <c r="CX39" s="5">
        <f t="shared" si="47"/>
        <v>7.6146374000000003</v>
      </c>
      <c r="CY39" s="5">
        <f t="shared" si="24"/>
        <v>7.6146374000000003</v>
      </c>
      <c r="CZ39" s="5"/>
      <c r="DA39" s="5"/>
      <c r="DB39" s="5">
        <f t="shared" si="48"/>
        <v>1155.8229582000001</v>
      </c>
      <c r="DC39" s="5">
        <f t="shared" si="25"/>
        <v>1155.8229582000001</v>
      </c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</row>
    <row r="40" spans="1:126" x14ac:dyDescent="0.2">
      <c r="A40" s="29">
        <v>47209</v>
      </c>
      <c r="C40" s="3">
        <v>0</v>
      </c>
      <c r="D40" s="3">
        <v>0</v>
      </c>
      <c r="E40" s="3">
        <v>7260000</v>
      </c>
      <c r="F40" s="3">
        <v>219442</v>
      </c>
      <c r="I40" s="3">
        <f>C40+E40+G40</f>
        <v>7260000</v>
      </c>
      <c r="J40" s="3">
        <f t="shared" si="50"/>
        <v>219442</v>
      </c>
      <c r="K40" s="3">
        <f t="shared" si="4"/>
        <v>7479442</v>
      </c>
      <c r="M40" s="5">
        <v>486707</v>
      </c>
      <c r="N40" s="5">
        <v>14711</v>
      </c>
      <c r="O40" s="5">
        <f t="shared" si="0"/>
        <v>501418</v>
      </c>
      <c r="Q40" s="5">
        <f t="shared" si="49"/>
        <v>6773293.2299999995</v>
      </c>
      <c r="R40" s="3">
        <f t="shared" si="26"/>
        <v>204730.71804100001</v>
      </c>
      <c r="S40" s="5">
        <f t="shared" si="5"/>
        <v>6978023.9480409995</v>
      </c>
      <c r="U40" s="5">
        <f>I40*$W$6</f>
        <v>1675344.4619999998</v>
      </c>
      <c r="V40" s="5">
        <f t="shared" si="27"/>
        <v>50639.247855399997</v>
      </c>
      <c r="W40" s="5">
        <f t="shared" si="6"/>
        <v>1725983.7098553998</v>
      </c>
      <c r="Y40" s="5">
        <f>I40*$AA$6</f>
        <v>82764.725999999995</v>
      </c>
      <c r="Z40" s="5">
        <f t="shared" si="28"/>
        <v>2501.6607442</v>
      </c>
      <c r="AA40" s="5">
        <f t="shared" si="7"/>
        <v>85266.38674419999</v>
      </c>
      <c r="AC40" s="5">
        <f>I40*$AE$6</f>
        <v>487963.47599999997</v>
      </c>
      <c r="AD40" s="5">
        <f t="shared" si="29"/>
        <v>14749.267369199999</v>
      </c>
      <c r="AE40" s="5">
        <f t="shared" si="8"/>
        <v>502712.74336919998</v>
      </c>
      <c r="AG40" s="5">
        <f>I40*$AI$6</f>
        <v>55978.23</v>
      </c>
      <c r="AH40" s="5">
        <f t="shared" si="30"/>
        <v>1692.0075410000002</v>
      </c>
      <c r="AI40" s="5">
        <f t="shared" si="9"/>
        <v>57670.237541000002</v>
      </c>
      <c r="AK40" s="5">
        <f>I40*$AM$6</f>
        <v>1502.82</v>
      </c>
      <c r="AL40" s="5">
        <f t="shared" si="31"/>
        <v>45.424493999999996</v>
      </c>
      <c r="AM40" s="5">
        <f t="shared" si="10"/>
        <v>1548.244494</v>
      </c>
      <c r="AO40" s="5">
        <f>I40*$AQ$6</f>
        <v>122843.55600000001</v>
      </c>
      <c r="AP40" s="5">
        <f t="shared" si="32"/>
        <v>3713.0903052000003</v>
      </c>
      <c r="AQ40" s="5">
        <f t="shared" si="11"/>
        <v>126556.64630520002</v>
      </c>
      <c r="AS40" s="5">
        <f>I40*$AU$6</f>
        <v>2458.962</v>
      </c>
      <c r="AT40" s="5">
        <f t="shared" si="33"/>
        <v>74.325005399999995</v>
      </c>
      <c r="AU40" s="5">
        <f t="shared" si="14"/>
        <v>2533.2870054</v>
      </c>
      <c r="AV40" s="5"/>
      <c r="AW40" s="5">
        <f>I40*$AY$6</f>
        <v>821285.32199999993</v>
      </c>
      <c r="AX40" s="5">
        <f t="shared" si="34"/>
        <v>24824.3104174</v>
      </c>
      <c r="AY40" s="5">
        <f t="shared" si="15"/>
        <v>846109.6324173999</v>
      </c>
      <c r="AZ40" s="5"/>
      <c r="BA40" s="5">
        <f>I40*$BC$6</f>
        <v>1086.8220000000001</v>
      </c>
      <c r="BB40" s="5">
        <f t="shared" si="35"/>
        <v>32.850467399999999</v>
      </c>
      <c r="BC40" s="5">
        <f t="shared" si="16"/>
        <v>1119.6724674000002</v>
      </c>
      <c r="BD40" s="5"/>
      <c r="BE40" s="5">
        <f>I40*$BG$6</f>
        <v>227.96399999999997</v>
      </c>
      <c r="BF40" s="5">
        <f t="shared" si="36"/>
        <v>6.8904787999999995</v>
      </c>
      <c r="BG40" s="5">
        <f t="shared" si="17"/>
        <v>234.85447879999998</v>
      </c>
      <c r="BH40" s="5"/>
      <c r="BI40" s="5">
        <f>I40*$BK$6</f>
        <v>272.25</v>
      </c>
      <c r="BJ40" s="5">
        <f t="shared" si="37"/>
        <v>8.2290749999999999</v>
      </c>
      <c r="BK40" s="5">
        <f t="shared" si="18"/>
        <v>280.47907500000002</v>
      </c>
      <c r="BL40" s="5"/>
      <c r="BM40" s="5">
        <f>I40*$BO$6</f>
        <v>1342687.632</v>
      </c>
      <c r="BN40" s="5">
        <f t="shared" si="38"/>
        <v>40584.305694399998</v>
      </c>
      <c r="BO40" s="5">
        <f t="shared" si="1"/>
        <v>1383271.9376944001</v>
      </c>
      <c r="BP40" s="5"/>
      <c r="BQ40" s="5">
        <f>I40*$BS$6</f>
        <v>559.02</v>
      </c>
      <c r="BR40" s="5">
        <f t="shared" si="39"/>
        <v>16.897034000000001</v>
      </c>
      <c r="BS40" s="5">
        <f t="shared" si="2"/>
        <v>575.91703399999994</v>
      </c>
      <c r="BT40" s="5"/>
      <c r="BU40" s="5">
        <f>I40*$BW$6</f>
        <v>964948.38</v>
      </c>
      <c r="BV40" s="5">
        <f t="shared" si="40"/>
        <v>29166.694546000002</v>
      </c>
      <c r="BW40" s="5">
        <f t="shared" si="19"/>
        <v>994115.07454599999</v>
      </c>
      <c r="BX40" s="5"/>
      <c r="BY40" s="5">
        <f>I40*$CA$6</f>
        <v>182.952</v>
      </c>
      <c r="BZ40" s="5">
        <f t="shared" si="41"/>
        <v>5.5299383999999998</v>
      </c>
      <c r="CA40" s="5">
        <f t="shared" si="20"/>
        <v>188.48193839999999</v>
      </c>
      <c r="CB40" s="5"/>
      <c r="CC40" s="5">
        <f>I40*$CE$6</f>
        <v>74557.296000000002</v>
      </c>
      <c r="CD40" s="5">
        <f t="shared" si="42"/>
        <v>2253.5815631999999</v>
      </c>
      <c r="CE40" s="5">
        <f t="shared" si="21"/>
        <v>76810.877563200003</v>
      </c>
      <c r="CF40" s="5"/>
      <c r="CG40" s="5">
        <f>I40*$CI$6</f>
        <v>95355.743999999992</v>
      </c>
      <c r="CH40" s="5">
        <f t="shared" si="43"/>
        <v>2882.2390047999997</v>
      </c>
      <c r="CI40" s="5">
        <f t="shared" si="22"/>
        <v>98237.983004799986</v>
      </c>
      <c r="CJ40" s="5"/>
      <c r="CK40" s="5">
        <f>I40*$CM$6</f>
        <v>1256.7060000000001</v>
      </c>
      <c r="CL40" s="5">
        <f t="shared" si="44"/>
        <v>37.985410200000004</v>
      </c>
      <c r="CM40" s="5">
        <f t="shared" si="12"/>
        <v>1294.6914102000001</v>
      </c>
      <c r="CN40" s="5"/>
      <c r="CO40" s="5">
        <f>I40*$CQ$6</f>
        <v>1002595.8359999999</v>
      </c>
      <c r="CP40" s="5">
        <f t="shared" si="45"/>
        <v>30304.632981199997</v>
      </c>
      <c r="CQ40" s="5">
        <f t="shared" si="13"/>
        <v>1032900.4689811999</v>
      </c>
      <c r="CR40" s="5"/>
      <c r="CS40" s="5">
        <f>I40*$CU$6</f>
        <v>930.00599999999997</v>
      </c>
      <c r="CT40" s="5">
        <f t="shared" si="46"/>
        <v>28.1105202</v>
      </c>
      <c r="CU40" s="5">
        <f t="shared" si="23"/>
        <v>958.11652019999997</v>
      </c>
      <c r="CV40" s="5"/>
      <c r="CW40" s="5">
        <f>I40*$CY$6</f>
        <v>251.92200000000003</v>
      </c>
      <c r="CX40" s="5">
        <f t="shared" si="47"/>
        <v>7.6146374000000003</v>
      </c>
      <c r="CY40" s="5">
        <f t="shared" si="24"/>
        <v>259.53663740000002</v>
      </c>
      <c r="CZ40" s="5"/>
      <c r="DA40" s="5">
        <f>I40*$DC$6</f>
        <v>38239.146000000001</v>
      </c>
      <c r="DB40" s="5">
        <f t="shared" si="48"/>
        <v>1155.8229582000001</v>
      </c>
      <c r="DC40" s="5">
        <f t="shared" si="25"/>
        <v>39394.968958199999</v>
      </c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</row>
    <row r="41" spans="1:126" x14ac:dyDescent="0.2">
      <c r="A41" s="29">
        <v>47392</v>
      </c>
      <c r="D41" s="3">
        <v>0</v>
      </c>
      <c r="F41" s="3">
        <v>170800</v>
      </c>
      <c r="J41" s="3">
        <f t="shared" si="50"/>
        <v>170800</v>
      </c>
      <c r="K41" s="3">
        <f t="shared" si="4"/>
        <v>170800</v>
      </c>
      <c r="N41" s="5">
        <v>11450</v>
      </c>
      <c r="O41" s="5">
        <f t="shared" si="0"/>
        <v>11450</v>
      </c>
      <c r="Q41" s="5"/>
      <c r="R41" s="3">
        <f t="shared" si="26"/>
        <v>159349.65339999998</v>
      </c>
      <c r="S41" s="5">
        <f t="shared" si="5"/>
        <v>159349.65339999998</v>
      </c>
      <c r="U41" s="5"/>
      <c r="V41" s="5">
        <f t="shared" si="27"/>
        <v>39414.439959999996</v>
      </c>
      <c r="W41" s="5">
        <f t="shared" si="6"/>
        <v>39414.439959999996</v>
      </c>
      <c r="Z41" s="5">
        <f t="shared" si="28"/>
        <v>1947.13708</v>
      </c>
      <c r="AA41" s="5">
        <f t="shared" si="7"/>
        <v>1947.13708</v>
      </c>
      <c r="AD41" s="5">
        <f t="shared" si="29"/>
        <v>11479.91208</v>
      </c>
      <c r="AE41" s="5">
        <f t="shared" si="8"/>
        <v>11479.91208</v>
      </c>
      <c r="AH41" s="5">
        <f t="shared" si="30"/>
        <v>1316.9534000000001</v>
      </c>
      <c r="AI41" s="5">
        <f t="shared" si="9"/>
        <v>1316.9534000000001</v>
      </c>
      <c r="AK41" s="5"/>
      <c r="AL41" s="5">
        <f t="shared" si="31"/>
        <v>35.355599999999995</v>
      </c>
      <c r="AM41" s="5">
        <f t="shared" si="10"/>
        <v>35.355599999999995</v>
      </c>
      <c r="AO41" s="5"/>
      <c r="AP41" s="5">
        <f t="shared" si="32"/>
        <v>2890.0384800000002</v>
      </c>
      <c r="AQ41" s="5">
        <f t="shared" si="11"/>
        <v>2890.0384800000002</v>
      </c>
      <c r="AS41" s="5"/>
      <c r="AT41" s="5">
        <f t="shared" si="33"/>
        <v>57.849959999999996</v>
      </c>
      <c r="AU41" s="5">
        <f t="shared" si="14"/>
        <v>57.849959999999996</v>
      </c>
      <c r="AV41" s="5"/>
      <c r="AW41" s="5"/>
      <c r="AX41" s="5">
        <f t="shared" si="34"/>
        <v>19321.698759999999</v>
      </c>
      <c r="AY41" s="5">
        <f t="shared" si="15"/>
        <v>19321.698759999999</v>
      </c>
      <c r="AZ41" s="5"/>
      <c r="BA41" s="5"/>
      <c r="BB41" s="5">
        <f t="shared" si="35"/>
        <v>25.568760000000001</v>
      </c>
      <c r="BC41" s="5">
        <f t="shared" si="16"/>
        <v>25.568760000000001</v>
      </c>
      <c r="BD41" s="5"/>
      <c r="BE41" s="5"/>
      <c r="BF41" s="5">
        <f t="shared" si="36"/>
        <v>5.3631199999999994</v>
      </c>
      <c r="BG41" s="5">
        <f t="shared" si="17"/>
        <v>5.3631199999999994</v>
      </c>
      <c r="BH41" s="5"/>
      <c r="BI41" s="5"/>
      <c r="BJ41" s="5">
        <f t="shared" si="37"/>
        <v>6.4049999999999994</v>
      </c>
      <c r="BK41" s="5">
        <f t="shared" si="18"/>
        <v>6.4049999999999994</v>
      </c>
      <c r="BL41" s="5"/>
      <c r="BM41" s="5"/>
      <c r="BN41" s="5">
        <f t="shared" si="38"/>
        <v>31588.298559999999</v>
      </c>
      <c r="BO41" s="5">
        <f t="shared" si="1"/>
        <v>31588.298559999999</v>
      </c>
      <c r="BP41" s="5"/>
      <c r="BQ41" s="5"/>
      <c r="BR41" s="5">
        <f t="shared" si="39"/>
        <v>13.1516</v>
      </c>
      <c r="BS41" s="5">
        <f t="shared" si="2"/>
        <v>13.1516</v>
      </c>
      <c r="BT41" s="5"/>
      <c r="BU41" s="5"/>
      <c r="BV41" s="5">
        <f t="shared" si="40"/>
        <v>22701.540400000002</v>
      </c>
      <c r="BW41" s="5">
        <f t="shared" si="19"/>
        <v>22701.540400000002</v>
      </c>
      <c r="BX41" s="5"/>
      <c r="BY41" s="5"/>
      <c r="BZ41" s="5">
        <f t="shared" si="41"/>
        <v>4.3041599999999995</v>
      </c>
      <c r="CA41" s="5">
        <f t="shared" si="20"/>
        <v>4.3041599999999995</v>
      </c>
      <c r="CB41" s="5"/>
      <c r="CC41" s="5"/>
      <c r="CD41" s="5">
        <f t="shared" si="42"/>
        <v>1754.0476800000001</v>
      </c>
      <c r="CE41" s="5">
        <f t="shared" si="21"/>
        <v>1754.0476800000001</v>
      </c>
      <c r="CF41" s="5"/>
      <c r="CG41" s="5"/>
      <c r="CH41" s="5">
        <f t="shared" si="43"/>
        <v>2243.3555200000001</v>
      </c>
      <c r="CI41" s="5">
        <f t="shared" si="22"/>
        <v>2243.3555200000001</v>
      </c>
      <c r="CJ41" s="5"/>
      <c r="CK41" s="5"/>
      <c r="CL41" s="5">
        <f t="shared" si="44"/>
        <v>29.565480000000001</v>
      </c>
      <c r="CM41" s="5">
        <f t="shared" si="12"/>
        <v>29.565480000000001</v>
      </c>
      <c r="CN41" s="5"/>
      <c r="CO41" s="5"/>
      <c r="CP41" s="5">
        <f t="shared" si="45"/>
        <v>23587.240879999998</v>
      </c>
      <c r="CQ41" s="5">
        <f t="shared" si="13"/>
        <v>23587.240879999998</v>
      </c>
      <c r="CR41" s="5"/>
      <c r="CS41" s="5"/>
      <c r="CT41" s="5">
        <f t="shared" si="46"/>
        <v>21.879480000000001</v>
      </c>
      <c r="CU41" s="5">
        <f t="shared" si="23"/>
        <v>21.879480000000001</v>
      </c>
      <c r="CV41" s="5"/>
      <c r="CW41" s="5"/>
      <c r="CX41" s="5">
        <f t="shared" si="47"/>
        <v>5.9267600000000007</v>
      </c>
      <c r="CY41" s="5">
        <f t="shared" si="24"/>
        <v>5.9267600000000007</v>
      </c>
      <c r="CZ41" s="5"/>
      <c r="DA41" s="5"/>
      <c r="DB41" s="5">
        <f t="shared" si="48"/>
        <v>899.62067999999999</v>
      </c>
      <c r="DC41" s="5">
        <f t="shared" si="25"/>
        <v>899.62067999999999</v>
      </c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</row>
    <row r="42" spans="1:126" x14ac:dyDescent="0.2">
      <c r="A42" s="29">
        <v>11049</v>
      </c>
      <c r="C42" s="3">
        <v>0</v>
      </c>
      <c r="D42" s="3">
        <v>0</v>
      </c>
      <c r="E42" s="3">
        <v>7360000</v>
      </c>
      <c r="F42" s="3">
        <v>170800</v>
      </c>
      <c r="I42" s="3">
        <f>C42+E42+G42</f>
        <v>7360000</v>
      </c>
      <c r="J42" s="3">
        <f t="shared" si="50"/>
        <v>170800</v>
      </c>
      <c r="K42" s="3">
        <f t="shared" si="4"/>
        <v>7530800</v>
      </c>
      <c r="M42" s="5">
        <v>493411</v>
      </c>
      <c r="N42" s="5">
        <v>11450</v>
      </c>
      <c r="O42" s="5">
        <f t="shared" si="0"/>
        <v>504861</v>
      </c>
      <c r="Q42" s="5">
        <f t="shared" si="49"/>
        <v>6866589.2799999984</v>
      </c>
      <c r="R42" s="3">
        <f t="shared" si="26"/>
        <v>159349.65339999998</v>
      </c>
      <c r="S42" s="5">
        <f t="shared" si="5"/>
        <v>7025938.9333999986</v>
      </c>
      <c r="U42" s="5">
        <f>I42*$W$6</f>
        <v>1698420.8319999999</v>
      </c>
      <c r="V42" s="5">
        <f t="shared" si="27"/>
        <v>39414.439959999996</v>
      </c>
      <c r="W42" s="5">
        <f t="shared" si="6"/>
        <v>1737835.27196</v>
      </c>
      <c r="Y42" s="5">
        <f>I42*$AA$6</f>
        <v>83904.736000000004</v>
      </c>
      <c r="Z42" s="5">
        <f t="shared" si="28"/>
        <v>1947.13708</v>
      </c>
      <c r="AA42" s="5">
        <f t="shared" si="7"/>
        <v>85851.873080000005</v>
      </c>
      <c r="AC42" s="5">
        <f>I42*$AE$6</f>
        <v>494684.73599999998</v>
      </c>
      <c r="AD42" s="5">
        <f t="shared" si="29"/>
        <v>11479.91208</v>
      </c>
      <c r="AE42" s="5">
        <f t="shared" si="8"/>
        <v>506164.64807999996</v>
      </c>
      <c r="AG42" s="5">
        <f>I42*$AI$6</f>
        <v>56749.280000000006</v>
      </c>
      <c r="AH42" s="5">
        <f t="shared" si="30"/>
        <v>1316.9534000000001</v>
      </c>
      <c r="AI42" s="5">
        <f t="shared" si="9"/>
        <v>58066.233400000005</v>
      </c>
      <c r="AK42" s="5">
        <f>I42*$AM$6</f>
        <v>1523.52</v>
      </c>
      <c r="AL42" s="5">
        <f t="shared" si="31"/>
        <v>35.355599999999995</v>
      </c>
      <c r="AM42" s="5">
        <f t="shared" si="10"/>
        <v>1558.8756000000001</v>
      </c>
      <c r="AO42" s="5">
        <f>I42*$AQ$6</f>
        <v>124535.61600000001</v>
      </c>
      <c r="AP42" s="5">
        <f t="shared" si="32"/>
        <v>2890.0384800000002</v>
      </c>
      <c r="AQ42" s="5">
        <f t="shared" si="11"/>
        <v>127425.65448000001</v>
      </c>
      <c r="AS42" s="5">
        <f>I42*$AU$6</f>
        <v>2492.8319999999999</v>
      </c>
      <c r="AT42" s="5">
        <f t="shared" si="33"/>
        <v>57.849959999999996</v>
      </c>
      <c r="AU42" s="5">
        <f t="shared" si="14"/>
        <v>2550.6819599999999</v>
      </c>
      <c r="AV42" s="5"/>
      <c r="AW42" s="5">
        <f>I42*$AY$6</f>
        <v>832597.79200000002</v>
      </c>
      <c r="AX42" s="5">
        <f t="shared" si="34"/>
        <v>19321.698759999999</v>
      </c>
      <c r="AY42" s="5">
        <f t="shared" si="15"/>
        <v>851919.49075999996</v>
      </c>
      <c r="AZ42" s="5"/>
      <c r="BA42" s="5">
        <f>I42*$BC$6</f>
        <v>1101.7920000000001</v>
      </c>
      <c r="BB42" s="5">
        <f t="shared" si="35"/>
        <v>25.568760000000001</v>
      </c>
      <c r="BC42" s="5">
        <f t="shared" si="16"/>
        <v>1127.3607600000003</v>
      </c>
      <c r="BD42" s="5"/>
      <c r="BE42" s="5">
        <f>I42*$BG$6</f>
        <v>231.10399999999998</v>
      </c>
      <c r="BF42" s="5">
        <f t="shared" si="36"/>
        <v>5.3631199999999994</v>
      </c>
      <c r="BG42" s="5">
        <f t="shared" si="17"/>
        <v>236.46711999999999</v>
      </c>
      <c r="BH42" s="5"/>
      <c r="BI42" s="5">
        <f>I42*$BK$6</f>
        <v>276</v>
      </c>
      <c r="BJ42" s="5">
        <f t="shared" si="37"/>
        <v>6.4049999999999994</v>
      </c>
      <c r="BK42" s="5">
        <f t="shared" si="18"/>
        <v>282.40499999999997</v>
      </c>
      <c r="BL42" s="5"/>
      <c r="BM42" s="5">
        <f>I42*$BO$6</f>
        <v>1361181.952</v>
      </c>
      <c r="BN42" s="5">
        <f t="shared" si="38"/>
        <v>31588.298559999999</v>
      </c>
      <c r="BO42" s="5">
        <f t="shared" si="1"/>
        <v>1392770.2505600001</v>
      </c>
      <c r="BP42" s="5"/>
      <c r="BQ42" s="5">
        <f>I42*$BS$6</f>
        <v>566.72</v>
      </c>
      <c r="BR42" s="5">
        <f t="shared" si="39"/>
        <v>13.1516</v>
      </c>
      <c r="BS42" s="5">
        <f t="shared" si="2"/>
        <v>579.87160000000006</v>
      </c>
      <c r="BT42" s="5"/>
      <c r="BU42" s="5">
        <f>I42*$BW$6</f>
        <v>978239.68</v>
      </c>
      <c r="BV42" s="5">
        <f t="shared" si="40"/>
        <v>22701.540400000002</v>
      </c>
      <c r="BW42" s="5">
        <f t="shared" si="19"/>
        <v>1000941.2204000001</v>
      </c>
      <c r="BX42" s="5"/>
      <c r="BY42" s="5">
        <f>I42*$CA$6</f>
        <v>185.47200000000001</v>
      </c>
      <c r="BZ42" s="5">
        <f t="shared" si="41"/>
        <v>4.3041599999999995</v>
      </c>
      <c r="CA42" s="5">
        <f t="shared" si="20"/>
        <v>189.77616</v>
      </c>
      <c r="CB42" s="5"/>
      <c r="CC42" s="5">
        <f>I42*$CE$6</f>
        <v>75584.256000000008</v>
      </c>
      <c r="CD42" s="5">
        <f t="shared" si="42"/>
        <v>1754.0476800000001</v>
      </c>
      <c r="CE42" s="5">
        <f t="shared" si="21"/>
        <v>77338.303680000012</v>
      </c>
      <c r="CF42" s="5"/>
      <c r="CG42" s="5">
        <f>I42*$CI$6</f>
        <v>96669.183999999994</v>
      </c>
      <c r="CH42" s="5">
        <f t="shared" si="43"/>
        <v>2243.3555200000001</v>
      </c>
      <c r="CI42" s="5">
        <f t="shared" si="22"/>
        <v>98912.539519999991</v>
      </c>
      <c r="CJ42" s="5"/>
      <c r="CK42" s="5">
        <f>I42*$CM$6</f>
        <v>1274.0160000000001</v>
      </c>
      <c r="CL42" s="5">
        <f t="shared" si="44"/>
        <v>29.565480000000001</v>
      </c>
      <c r="CM42" s="5">
        <f t="shared" si="12"/>
        <v>1303.5814800000001</v>
      </c>
      <c r="CN42" s="5"/>
      <c r="CO42" s="5">
        <f>I42*$CQ$6</f>
        <v>1016405.6959999999</v>
      </c>
      <c r="CP42" s="5">
        <f t="shared" si="45"/>
        <v>23587.240879999998</v>
      </c>
      <c r="CQ42" s="5">
        <f t="shared" si="13"/>
        <v>1039992.9368799999</v>
      </c>
      <c r="CR42" s="5"/>
      <c r="CS42" s="5">
        <f>I42*$CU$6</f>
        <v>942.81600000000003</v>
      </c>
      <c r="CT42" s="5">
        <f t="shared" si="46"/>
        <v>21.879480000000001</v>
      </c>
      <c r="CU42" s="5">
        <f t="shared" si="23"/>
        <v>964.69548000000009</v>
      </c>
      <c r="CV42" s="5"/>
      <c r="CW42" s="5">
        <f>I42*$CY$6</f>
        <v>255.39200000000002</v>
      </c>
      <c r="CX42" s="5">
        <f t="shared" si="47"/>
        <v>5.9267600000000007</v>
      </c>
      <c r="CY42" s="5">
        <f t="shared" si="24"/>
        <v>261.31876</v>
      </c>
      <c r="CZ42" s="5"/>
      <c r="DA42" s="5">
        <f>I42*$DC$6</f>
        <v>38765.856</v>
      </c>
      <c r="DB42" s="5">
        <f t="shared" si="48"/>
        <v>899.62067999999999</v>
      </c>
      <c r="DC42" s="5">
        <f t="shared" si="25"/>
        <v>39665.47668</v>
      </c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</row>
    <row r="43" spans="1:126" x14ac:dyDescent="0.2">
      <c r="A43" s="29">
        <v>11232</v>
      </c>
      <c r="D43" s="3">
        <v>0</v>
      </c>
      <c r="F43" s="3">
        <v>117808</v>
      </c>
      <c r="J43" s="3">
        <f t="shared" si="50"/>
        <v>117808</v>
      </c>
      <c r="K43" s="3">
        <f t="shared" si="4"/>
        <v>117808</v>
      </c>
      <c r="N43" s="5">
        <v>7898</v>
      </c>
      <c r="O43" s="5">
        <f t="shared" si="0"/>
        <v>7898</v>
      </c>
      <c r="Q43" s="5"/>
      <c r="R43" s="3">
        <f t="shared" si="26"/>
        <v>109910.21058399999</v>
      </c>
      <c r="S43" s="5">
        <f t="shared" si="5"/>
        <v>109910.21058399999</v>
      </c>
      <c r="U43" s="5"/>
      <c r="V43" s="5">
        <f t="shared" si="27"/>
        <v>27185.809969599999</v>
      </c>
      <c r="W43" s="5">
        <f t="shared" si="6"/>
        <v>27185.809969599999</v>
      </c>
      <c r="Z43" s="5">
        <f t="shared" si="28"/>
        <v>1343.0229807999999</v>
      </c>
      <c r="AA43" s="5">
        <f t="shared" si="7"/>
        <v>1343.0229807999999</v>
      </c>
      <c r="AD43" s="5">
        <f t="shared" si="29"/>
        <v>7918.1819808</v>
      </c>
      <c r="AE43" s="5">
        <f t="shared" si="8"/>
        <v>7918.1819808</v>
      </c>
      <c r="AH43" s="5">
        <f t="shared" si="30"/>
        <v>908.35858400000006</v>
      </c>
      <c r="AI43" s="5">
        <f t="shared" si="9"/>
        <v>908.35858400000006</v>
      </c>
      <c r="AK43" s="5"/>
      <c r="AL43" s="5">
        <f t="shared" si="31"/>
        <v>24.386255999999999</v>
      </c>
      <c r="AM43" s="5">
        <f t="shared" si="10"/>
        <v>24.386255999999999</v>
      </c>
      <c r="AO43" s="5"/>
      <c r="AP43" s="5">
        <f t="shared" si="32"/>
        <v>1993.3820448000001</v>
      </c>
      <c r="AQ43" s="5">
        <f t="shared" si="11"/>
        <v>1993.3820448000001</v>
      </c>
      <c r="AS43" s="5"/>
      <c r="AT43" s="5">
        <f t="shared" si="33"/>
        <v>39.901569600000002</v>
      </c>
      <c r="AU43" s="5">
        <f t="shared" si="14"/>
        <v>39.901569600000002</v>
      </c>
      <c r="AV43" s="5"/>
      <c r="AW43" s="5"/>
      <c r="AX43" s="5">
        <f t="shared" si="34"/>
        <v>13326.9946576</v>
      </c>
      <c r="AY43" s="5">
        <f t="shared" si="15"/>
        <v>13326.9946576</v>
      </c>
      <c r="AZ43" s="5"/>
      <c r="BA43" s="5"/>
      <c r="BB43" s="5">
        <f t="shared" si="35"/>
        <v>17.635857600000001</v>
      </c>
      <c r="BC43" s="5">
        <f t="shared" si="16"/>
        <v>17.635857600000001</v>
      </c>
      <c r="BD43" s="5"/>
      <c r="BE43" s="5"/>
      <c r="BF43" s="5">
        <f t="shared" si="36"/>
        <v>3.6991711999999999</v>
      </c>
      <c r="BG43" s="5">
        <f t="shared" si="17"/>
        <v>3.6991711999999999</v>
      </c>
      <c r="BH43" s="5"/>
      <c r="BI43" s="5"/>
      <c r="BJ43" s="5">
        <f t="shared" si="37"/>
        <v>4.4177999999999997</v>
      </c>
      <c r="BK43" s="5">
        <f t="shared" si="18"/>
        <v>4.4177999999999997</v>
      </c>
      <c r="BL43" s="5"/>
      <c r="BM43" s="5"/>
      <c r="BN43" s="5">
        <f t="shared" si="38"/>
        <v>21787.788505600001</v>
      </c>
      <c r="BO43" s="5">
        <f t="shared" si="1"/>
        <v>21787.788505600001</v>
      </c>
      <c r="BP43" s="5"/>
      <c r="BQ43" s="5"/>
      <c r="BR43" s="5">
        <f t="shared" si="39"/>
        <v>9.0712159999999997</v>
      </c>
      <c r="BS43" s="5">
        <f t="shared" si="2"/>
        <v>9.0712159999999997</v>
      </c>
      <c r="BT43" s="5"/>
      <c r="BU43" s="5"/>
      <c r="BV43" s="5">
        <f t="shared" si="40"/>
        <v>15658.214704</v>
      </c>
      <c r="BW43" s="5">
        <f t="shared" si="19"/>
        <v>15658.214704</v>
      </c>
      <c r="BX43" s="5"/>
      <c r="BY43" s="5"/>
      <c r="BZ43" s="5">
        <f t="shared" si="41"/>
        <v>2.9687616000000001</v>
      </c>
      <c r="CA43" s="5">
        <f t="shared" si="20"/>
        <v>2.9687616000000001</v>
      </c>
      <c r="CB43" s="5"/>
      <c r="CC43" s="5"/>
      <c r="CD43" s="5">
        <f t="shared" si="42"/>
        <v>1209.8410368</v>
      </c>
      <c r="CE43" s="5">
        <f t="shared" si="21"/>
        <v>1209.8410368</v>
      </c>
      <c r="CF43" s="5"/>
      <c r="CG43" s="5"/>
      <c r="CH43" s="5">
        <f t="shared" si="43"/>
        <v>1547.3373951999999</v>
      </c>
      <c r="CI43" s="5">
        <f t="shared" si="22"/>
        <v>1547.3373951999999</v>
      </c>
      <c r="CJ43" s="5"/>
      <c r="CK43" s="5"/>
      <c r="CL43" s="5">
        <f t="shared" si="44"/>
        <v>20.392564800000002</v>
      </c>
      <c r="CM43" s="5">
        <f t="shared" si="12"/>
        <v>20.392564800000002</v>
      </c>
      <c r="CN43" s="5"/>
      <c r="CO43" s="5"/>
      <c r="CP43" s="5">
        <f t="shared" si="45"/>
        <v>16269.119868799999</v>
      </c>
      <c r="CQ43" s="5">
        <f t="shared" si="13"/>
        <v>16269.119868799999</v>
      </c>
      <c r="CR43" s="5"/>
      <c r="CS43" s="5"/>
      <c r="CT43" s="5">
        <f t="shared" si="46"/>
        <v>15.0912048</v>
      </c>
      <c r="CU43" s="5">
        <f t="shared" si="23"/>
        <v>15.0912048</v>
      </c>
      <c r="CV43" s="5"/>
      <c r="CW43" s="5"/>
      <c r="CX43" s="5">
        <f t="shared" si="47"/>
        <v>4.0879376000000001</v>
      </c>
      <c r="CY43" s="5">
        <f t="shared" si="24"/>
        <v>4.0879376000000001</v>
      </c>
      <c r="CZ43" s="5"/>
      <c r="DA43" s="5"/>
      <c r="DB43" s="5">
        <f t="shared" si="48"/>
        <v>620.50651679999999</v>
      </c>
      <c r="DC43" s="5">
        <f t="shared" si="25"/>
        <v>620.50651679999999</v>
      </c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</row>
    <row r="44" spans="1:126" x14ac:dyDescent="0.2">
      <c r="A44" s="29">
        <v>11414</v>
      </c>
      <c r="C44" s="3">
        <v>0</v>
      </c>
      <c r="D44" s="3">
        <v>0</v>
      </c>
      <c r="E44" s="3">
        <v>7470000</v>
      </c>
      <c r="F44" s="3">
        <v>117808</v>
      </c>
      <c r="I44" s="3">
        <f>C44+E44+G44</f>
        <v>7470000</v>
      </c>
      <c r="J44" s="3">
        <f t="shared" si="50"/>
        <v>117808</v>
      </c>
      <c r="K44" s="3">
        <f t="shared" si="4"/>
        <v>7587808</v>
      </c>
      <c r="M44" s="5">
        <v>500786</v>
      </c>
      <c r="N44" s="5">
        <v>7898</v>
      </c>
      <c r="O44" s="5">
        <f t="shared" si="0"/>
        <v>508684</v>
      </c>
      <c r="Q44" s="5">
        <f t="shared" si="49"/>
        <v>6969214.9349999996</v>
      </c>
      <c r="R44" s="3">
        <f t="shared" si="26"/>
        <v>109910.21058399999</v>
      </c>
      <c r="S44" s="5">
        <f t="shared" si="5"/>
        <v>7079125.1455839993</v>
      </c>
      <c r="U44" s="5">
        <f>I44*$W$6</f>
        <v>1723804.8389999999</v>
      </c>
      <c r="V44" s="5">
        <f t="shared" si="27"/>
        <v>27185.809969599999</v>
      </c>
      <c r="W44" s="5">
        <f t="shared" si="6"/>
        <v>1750990.6489696</v>
      </c>
      <c r="Y44" s="5">
        <f>I44*$AA$6</f>
        <v>85158.747000000003</v>
      </c>
      <c r="Z44" s="5">
        <f t="shared" si="28"/>
        <v>1343.0229807999999</v>
      </c>
      <c r="AA44" s="5">
        <f t="shared" si="7"/>
        <v>86501.769980800003</v>
      </c>
      <c r="AC44" s="5">
        <f>I44*$AE$6</f>
        <v>502078.12199999997</v>
      </c>
      <c r="AD44" s="5">
        <f t="shared" si="29"/>
        <v>7918.1819808</v>
      </c>
      <c r="AE44" s="5">
        <f t="shared" si="8"/>
        <v>509996.30398079997</v>
      </c>
      <c r="AG44" s="5">
        <f>I44*$AI$6</f>
        <v>57597.435000000005</v>
      </c>
      <c r="AH44" s="5">
        <f t="shared" si="30"/>
        <v>908.35858400000006</v>
      </c>
      <c r="AI44" s="5">
        <f t="shared" si="9"/>
        <v>58505.793584000006</v>
      </c>
      <c r="AK44" s="5">
        <f>I44*$AM$6</f>
        <v>1546.29</v>
      </c>
      <c r="AL44" s="5">
        <f t="shared" si="31"/>
        <v>24.386255999999999</v>
      </c>
      <c r="AM44" s="5">
        <f t="shared" si="10"/>
        <v>1570.676256</v>
      </c>
      <c r="AO44" s="5">
        <f>I44*$AQ$6</f>
        <v>126396.88200000001</v>
      </c>
      <c r="AP44" s="5">
        <f t="shared" si="32"/>
        <v>1993.3820448000001</v>
      </c>
      <c r="AQ44" s="5">
        <f t="shared" si="11"/>
        <v>128390.26404480002</v>
      </c>
      <c r="AS44" s="5">
        <f>I44*$AU$6</f>
        <v>2530.0889999999999</v>
      </c>
      <c r="AT44" s="5">
        <f t="shared" si="33"/>
        <v>39.901569600000002</v>
      </c>
      <c r="AU44" s="5">
        <f t="shared" si="14"/>
        <v>2569.9905696000001</v>
      </c>
      <c r="AV44" s="5"/>
      <c r="AW44" s="5">
        <f>I44*$AY$6</f>
        <v>845041.50899999996</v>
      </c>
      <c r="AX44" s="5">
        <f t="shared" si="34"/>
        <v>13326.9946576</v>
      </c>
      <c r="AY44" s="5">
        <f t="shared" si="15"/>
        <v>858368.50365759991</v>
      </c>
      <c r="AZ44" s="5"/>
      <c r="BA44" s="5">
        <f>I44*$BC$6</f>
        <v>1118.259</v>
      </c>
      <c r="BB44" s="5">
        <f t="shared" si="35"/>
        <v>17.635857600000001</v>
      </c>
      <c r="BC44" s="5">
        <f t="shared" si="16"/>
        <v>1135.8948576</v>
      </c>
      <c r="BD44" s="5"/>
      <c r="BE44" s="5">
        <f>I44*$BG$6</f>
        <v>234.55799999999999</v>
      </c>
      <c r="BF44" s="5">
        <f t="shared" si="36"/>
        <v>3.6991711999999999</v>
      </c>
      <c r="BG44" s="5">
        <f t="shared" si="17"/>
        <v>238.25717119999999</v>
      </c>
      <c r="BH44" s="5"/>
      <c r="BI44" s="5">
        <f>I44*$BK$6</f>
        <v>280.125</v>
      </c>
      <c r="BJ44" s="5">
        <f t="shared" si="37"/>
        <v>4.4177999999999997</v>
      </c>
      <c r="BK44" s="5">
        <f t="shared" si="18"/>
        <v>284.5428</v>
      </c>
      <c r="BL44" s="5"/>
      <c r="BM44" s="5">
        <f>I44*$BO$6</f>
        <v>1381525.7039999999</v>
      </c>
      <c r="BN44" s="5">
        <f t="shared" si="38"/>
        <v>21787.788505600001</v>
      </c>
      <c r="BO44" s="5">
        <f t="shared" si="1"/>
        <v>1403313.4925056</v>
      </c>
      <c r="BP44" s="5"/>
      <c r="BQ44" s="5">
        <f>I44*$BS$6</f>
        <v>575.19000000000005</v>
      </c>
      <c r="BR44" s="5">
        <f t="shared" si="39"/>
        <v>9.0712159999999997</v>
      </c>
      <c r="BS44" s="5">
        <f t="shared" si="2"/>
        <v>584.2612160000001</v>
      </c>
      <c r="BT44" s="5"/>
      <c r="BU44" s="5">
        <f>I44*$BW$6</f>
        <v>992860.11</v>
      </c>
      <c r="BV44" s="5">
        <f t="shared" si="40"/>
        <v>15658.214704</v>
      </c>
      <c r="BW44" s="5">
        <f t="shared" si="19"/>
        <v>1008518.324704</v>
      </c>
      <c r="BX44" s="5"/>
      <c r="BY44" s="5">
        <f>I44*$CA$6</f>
        <v>188.244</v>
      </c>
      <c r="BZ44" s="5">
        <f t="shared" si="41"/>
        <v>2.9687616000000001</v>
      </c>
      <c r="CA44" s="5">
        <f t="shared" si="20"/>
        <v>191.21276159999999</v>
      </c>
      <c r="CB44" s="5"/>
      <c r="CC44" s="5">
        <f>I44*$CE$6</f>
        <v>76713.911999999997</v>
      </c>
      <c r="CD44" s="5">
        <f t="shared" si="42"/>
        <v>1209.8410368</v>
      </c>
      <c r="CE44" s="5">
        <f t="shared" si="21"/>
        <v>77923.753036800001</v>
      </c>
      <c r="CF44" s="5"/>
      <c r="CG44" s="5">
        <f>I44*$CI$6</f>
        <v>98113.967999999993</v>
      </c>
      <c r="CH44" s="5">
        <f t="shared" si="43"/>
        <v>1547.3373951999999</v>
      </c>
      <c r="CI44" s="5">
        <f t="shared" si="22"/>
        <v>99661.30539519999</v>
      </c>
      <c r="CJ44" s="5"/>
      <c r="CK44" s="5">
        <f>I44*$CM$6</f>
        <v>1293.057</v>
      </c>
      <c r="CL44" s="5">
        <f t="shared" si="44"/>
        <v>20.392564800000002</v>
      </c>
      <c r="CM44" s="5">
        <f t="shared" si="12"/>
        <v>1313.4495648</v>
      </c>
      <c r="CN44" s="5"/>
      <c r="CO44" s="5">
        <f>I44*$CQ$6</f>
        <v>1031596.5419999999</v>
      </c>
      <c r="CP44" s="5">
        <f t="shared" si="45"/>
        <v>16269.119868799999</v>
      </c>
      <c r="CQ44" s="5">
        <f t="shared" si="13"/>
        <v>1047865.6618687999</v>
      </c>
      <c r="CR44" s="5"/>
      <c r="CS44" s="5">
        <f>I44*$CU$6</f>
        <v>956.90699999999993</v>
      </c>
      <c r="CT44" s="5">
        <f t="shared" si="46"/>
        <v>15.0912048</v>
      </c>
      <c r="CU44" s="5">
        <f t="shared" si="23"/>
        <v>971.99820479999994</v>
      </c>
      <c r="CV44" s="5"/>
      <c r="CW44" s="5">
        <f>I44*$CY$6</f>
        <v>259.209</v>
      </c>
      <c r="CX44" s="5">
        <f t="shared" si="47"/>
        <v>4.0879376000000001</v>
      </c>
      <c r="CY44" s="5">
        <f t="shared" si="24"/>
        <v>263.29693759999998</v>
      </c>
      <c r="CZ44" s="5"/>
      <c r="DA44" s="5">
        <f>I44*$DC$6</f>
        <v>39345.237000000001</v>
      </c>
      <c r="DB44" s="5">
        <f t="shared" si="48"/>
        <v>620.50651679999999</v>
      </c>
      <c r="DC44" s="5">
        <f t="shared" si="25"/>
        <v>39965.743516800001</v>
      </c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</row>
    <row r="45" spans="1:126" x14ac:dyDescent="0.2">
      <c r="A45" s="29">
        <v>11597</v>
      </c>
      <c r="D45" s="3">
        <v>0</v>
      </c>
      <c r="F45" s="3">
        <v>62156</v>
      </c>
      <c r="J45" s="3">
        <f t="shared" si="50"/>
        <v>62156</v>
      </c>
      <c r="K45" s="3">
        <f t="shared" si="4"/>
        <v>62156</v>
      </c>
      <c r="N45" s="5">
        <v>4167</v>
      </c>
      <c r="O45" s="5">
        <f t="shared" si="0"/>
        <v>4167</v>
      </c>
      <c r="Q45" s="5"/>
      <c r="R45" s="3">
        <f t="shared" si="26"/>
        <v>57989.092837999997</v>
      </c>
      <c r="S45" s="5">
        <f t="shared" si="5"/>
        <v>57989.092837999997</v>
      </c>
      <c r="U45" s="5"/>
      <c r="V45" s="5">
        <f t="shared" si="27"/>
        <v>14343.3485372</v>
      </c>
      <c r="W45" s="5">
        <f t="shared" si="6"/>
        <v>14343.3485372</v>
      </c>
      <c r="Z45" s="5">
        <f t="shared" si="28"/>
        <v>708.58461560000001</v>
      </c>
      <c r="AA45" s="5">
        <f t="shared" si="7"/>
        <v>708.58461560000001</v>
      </c>
      <c r="AD45" s="5">
        <f t="shared" si="29"/>
        <v>4177.6663656000001</v>
      </c>
      <c r="AE45" s="5">
        <f t="shared" si="8"/>
        <v>4177.6663656000001</v>
      </c>
      <c r="AH45" s="5">
        <f t="shared" si="30"/>
        <v>479.25383800000003</v>
      </c>
      <c r="AI45" s="5">
        <f t="shared" si="9"/>
        <v>479.25383800000003</v>
      </c>
      <c r="AK45" s="5"/>
      <c r="AL45" s="5">
        <f t="shared" si="31"/>
        <v>12.866292</v>
      </c>
      <c r="AM45" s="5">
        <f t="shared" si="10"/>
        <v>12.866292</v>
      </c>
      <c r="AO45" s="5"/>
      <c r="AP45" s="5">
        <f t="shared" si="32"/>
        <v>1051.7168136</v>
      </c>
      <c r="AQ45" s="5">
        <f t="shared" si="11"/>
        <v>1051.7168136</v>
      </c>
      <c r="AS45" s="5"/>
      <c r="AT45" s="5">
        <f t="shared" si="33"/>
        <v>21.0522372</v>
      </c>
      <c r="AU45" s="5">
        <f t="shared" si="14"/>
        <v>21.0522372</v>
      </c>
      <c r="AV45" s="5"/>
      <c r="AW45" s="5"/>
      <c r="AX45" s="5">
        <f t="shared" si="34"/>
        <v>7031.3788531999999</v>
      </c>
      <c r="AY45" s="5">
        <f t="shared" si="15"/>
        <v>7031.3788531999999</v>
      </c>
      <c r="AZ45" s="5"/>
      <c r="BA45" s="5"/>
      <c r="BB45" s="5">
        <f t="shared" si="35"/>
        <v>9.3047532000000004</v>
      </c>
      <c r="BC45" s="5">
        <f t="shared" si="16"/>
        <v>9.3047532000000004</v>
      </c>
      <c r="BD45" s="5"/>
      <c r="BE45" s="5"/>
      <c r="BF45" s="5">
        <f t="shared" si="36"/>
        <v>1.9516983999999999</v>
      </c>
      <c r="BG45" s="5">
        <f t="shared" si="17"/>
        <v>1.9516983999999999</v>
      </c>
      <c r="BH45" s="5"/>
      <c r="BI45" s="5"/>
      <c r="BJ45" s="5">
        <f t="shared" si="37"/>
        <v>2.3308499999999999</v>
      </c>
      <c r="BK45" s="5">
        <f t="shared" si="18"/>
        <v>2.3308499999999999</v>
      </c>
      <c r="BL45" s="5"/>
      <c r="BM45" s="5"/>
      <c r="BN45" s="5">
        <f t="shared" si="38"/>
        <v>11495.3295392</v>
      </c>
      <c r="BO45" s="5">
        <f t="shared" si="1"/>
        <v>11495.3295392</v>
      </c>
      <c r="BP45" s="5"/>
      <c r="BQ45" s="5"/>
      <c r="BR45" s="5">
        <f t="shared" si="39"/>
        <v>4.7860120000000004</v>
      </c>
      <c r="BS45" s="5">
        <f t="shared" si="2"/>
        <v>4.7860120000000004</v>
      </c>
      <c r="BT45" s="5"/>
      <c r="BU45" s="5"/>
      <c r="BV45" s="5">
        <f t="shared" si="40"/>
        <v>8261.3404279999995</v>
      </c>
      <c r="BW45" s="5">
        <f t="shared" si="19"/>
        <v>8261.3404279999995</v>
      </c>
      <c r="BX45" s="5"/>
      <c r="BY45" s="5"/>
      <c r="BZ45" s="5">
        <f t="shared" si="41"/>
        <v>1.5663312</v>
      </c>
      <c r="CA45" s="5">
        <f t="shared" si="20"/>
        <v>1.5663312</v>
      </c>
      <c r="CB45" s="5"/>
      <c r="CC45" s="5"/>
      <c r="CD45" s="5">
        <f t="shared" si="42"/>
        <v>638.31725760000006</v>
      </c>
      <c r="CE45" s="5">
        <f t="shared" si="21"/>
        <v>638.31725760000006</v>
      </c>
      <c r="CF45" s="5"/>
      <c r="CG45" s="5"/>
      <c r="CH45" s="5">
        <f t="shared" si="43"/>
        <v>816.38176639999995</v>
      </c>
      <c r="CI45" s="5">
        <f t="shared" si="22"/>
        <v>816.38176639999995</v>
      </c>
      <c r="CJ45" s="5"/>
      <c r="CK45" s="5"/>
      <c r="CL45" s="5">
        <f t="shared" si="44"/>
        <v>10.759203600000001</v>
      </c>
      <c r="CM45" s="5">
        <f t="shared" si="12"/>
        <v>10.759203600000001</v>
      </c>
      <c r="CN45" s="5"/>
      <c r="CO45" s="5"/>
      <c r="CP45" s="5">
        <f t="shared" si="45"/>
        <v>8583.6565815999984</v>
      </c>
      <c r="CQ45" s="5">
        <f t="shared" si="13"/>
        <v>8583.6565815999984</v>
      </c>
      <c r="CR45" s="5"/>
      <c r="CS45" s="5"/>
      <c r="CT45" s="5">
        <f t="shared" si="46"/>
        <v>7.9621835999999995</v>
      </c>
      <c r="CU45" s="5">
        <f t="shared" si="23"/>
        <v>7.9621835999999995</v>
      </c>
      <c r="CV45" s="5"/>
      <c r="CW45" s="5"/>
      <c r="CX45" s="5">
        <f t="shared" si="47"/>
        <v>2.1568132000000002</v>
      </c>
      <c r="CY45" s="5">
        <f t="shared" si="24"/>
        <v>2.1568132000000002</v>
      </c>
      <c r="CZ45" s="5"/>
      <c r="DA45" s="5"/>
      <c r="DB45" s="5">
        <f t="shared" si="48"/>
        <v>327.38186760000002</v>
      </c>
      <c r="DC45" s="5">
        <f t="shared" si="25"/>
        <v>327.38186760000002</v>
      </c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</row>
    <row r="46" spans="1:126" x14ac:dyDescent="0.2">
      <c r="A46" s="29">
        <v>11780</v>
      </c>
      <c r="C46" s="3">
        <v>0</v>
      </c>
      <c r="D46" s="3">
        <v>0</v>
      </c>
      <c r="E46" s="3">
        <v>7580000</v>
      </c>
      <c r="F46" s="3">
        <v>62156</v>
      </c>
      <c r="I46" s="3">
        <f>C46+E46+G46</f>
        <v>7580000</v>
      </c>
      <c r="J46" s="3">
        <f t="shared" si="50"/>
        <v>62156</v>
      </c>
      <c r="K46" s="3">
        <f t="shared" si="4"/>
        <v>7642156</v>
      </c>
      <c r="M46" s="5">
        <v>508160</v>
      </c>
      <c r="N46" s="5">
        <v>4167</v>
      </c>
      <c r="O46" s="5">
        <f t="shared" si="0"/>
        <v>512327</v>
      </c>
      <c r="Q46" s="5">
        <f t="shared" si="49"/>
        <v>7071840.5899999989</v>
      </c>
      <c r="R46" s="3">
        <f t="shared" si="26"/>
        <v>57989.092837999997</v>
      </c>
      <c r="S46" s="5">
        <f t="shared" si="5"/>
        <v>7129829.6828379985</v>
      </c>
      <c r="U46" s="5">
        <f>I46*$W$6</f>
        <v>1749188.8459999999</v>
      </c>
      <c r="V46" s="5">
        <f t="shared" si="27"/>
        <v>14343.3485372</v>
      </c>
      <c r="W46" s="5">
        <f t="shared" si="6"/>
        <v>1763532.1945371998</v>
      </c>
      <c r="Y46" s="5">
        <f>I46*$AA$6</f>
        <v>86412.758000000002</v>
      </c>
      <c r="Z46" s="5">
        <f t="shared" si="28"/>
        <v>708.58461560000001</v>
      </c>
      <c r="AA46" s="5">
        <f t="shared" si="7"/>
        <v>87121.342615600006</v>
      </c>
      <c r="AC46" s="5">
        <f>I46*$AE$6</f>
        <v>509471.50799999997</v>
      </c>
      <c r="AD46" s="5">
        <f t="shared" si="29"/>
        <v>4177.6663656000001</v>
      </c>
      <c r="AE46" s="5">
        <f t="shared" si="8"/>
        <v>513649.17436559999</v>
      </c>
      <c r="AG46" s="5">
        <f>I46*$AI$6</f>
        <v>58445.590000000004</v>
      </c>
      <c r="AH46" s="5">
        <f t="shared" si="30"/>
        <v>479.25383800000003</v>
      </c>
      <c r="AI46" s="5">
        <f t="shared" si="9"/>
        <v>58924.843838000001</v>
      </c>
      <c r="AK46" s="5">
        <f>I46*$AM$6</f>
        <v>1569.06</v>
      </c>
      <c r="AL46" s="5">
        <f t="shared" si="31"/>
        <v>12.866292</v>
      </c>
      <c r="AM46" s="5">
        <f t="shared" si="10"/>
        <v>1581.9262919999999</v>
      </c>
      <c r="AO46" s="5">
        <f>I46*$AQ$6</f>
        <v>128258.148</v>
      </c>
      <c r="AP46" s="5">
        <f t="shared" si="32"/>
        <v>1051.7168136</v>
      </c>
      <c r="AQ46" s="5">
        <f t="shared" si="11"/>
        <v>129309.8648136</v>
      </c>
      <c r="AS46" s="5">
        <f>I46*$AU$6</f>
        <v>2567.346</v>
      </c>
      <c r="AT46" s="5">
        <f t="shared" si="33"/>
        <v>21.0522372</v>
      </c>
      <c r="AU46" s="5">
        <f t="shared" si="14"/>
        <v>2588.3982372</v>
      </c>
      <c r="AV46" s="5"/>
      <c r="AW46" s="5">
        <f>I46*$AY$6</f>
        <v>857485.22599999991</v>
      </c>
      <c r="AX46" s="5">
        <f t="shared" si="34"/>
        <v>7031.3788531999999</v>
      </c>
      <c r="AY46" s="5">
        <f t="shared" si="15"/>
        <v>864516.60485319991</v>
      </c>
      <c r="AZ46" s="5"/>
      <c r="BA46" s="5">
        <f>I46*$BC$6</f>
        <v>1134.7260000000001</v>
      </c>
      <c r="BB46" s="5">
        <f t="shared" si="35"/>
        <v>9.3047532000000004</v>
      </c>
      <c r="BC46" s="5">
        <f t="shared" si="16"/>
        <v>1144.0307532000002</v>
      </c>
      <c r="BD46" s="5"/>
      <c r="BE46" s="5">
        <f>I46*$BG$6</f>
        <v>238.01199999999997</v>
      </c>
      <c r="BF46" s="5">
        <f t="shared" si="36"/>
        <v>1.9516983999999999</v>
      </c>
      <c r="BG46" s="5">
        <f t="shared" si="17"/>
        <v>239.96369839999997</v>
      </c>
      <c r="BH46" s="5"/>
      <c r="BI46" s="5">
        <f>I46*$BK$6</f>
        <v>284.25</v>
      </c>
      <c r="BJ46" s="5">
        <f t="shared" si="37"/>
        <v>2.3308499999999999</v>
      </c>
      <c r="BK46" s="5">
        <f t="shared" si="18"/>
        <v>286.58085</v>
      </c>
      <c r="BL46" s="5"/>
      <c r="BM46" s="5">
        <f>I46*$BO$6</f>
        <v>1401869.456</v>
      </c>
      <c r="BN46" s="5">
        <f t="shared" si="38"/>
        <v>11495.3295392</v>
      </c>
      <c r="BO46" s="5">
        <f t="shared" si="1"/>
        <v>1413364.7855392001</v>
      </c>
      <c r="BP46" s="5"/>
      <c r="BQ46" s="5">
        <f>I46*$BS$6</f>
        <v>583.66</v>
      </c>
      <c r="BR46" s="5">
        <f t="shared" si="39"/>
        <v>4.7860120000000004</v>
      </c>
      <c r="BS46" s="5">
        <f t="shared" si="2"/>
        <v>588.446012</v>
      </c>
      <c r="BT46" s="5"/>
      <c r="BU46" s="5">
        <f>I46*$BW$6</f>
        <v>1007480.54</v>
      </c>
      <c r="BV46" s="5">
        <f t="shared" si="40"/>
        <v>8261.3404279999995</v>
      </c>
      <c r="BW46" s="5">
        <f t="shared" si="19"/>
        <v>1015741.880428</v>
      </c>
      <c r="BX46" s="5"/>
      <c r="BY46" s="5">
        <f>I46*$CA$6</f>
        <v>191.01599999999999</v>
      </c>
      <c r="BZ46" s="5">
        <f t="shared" si="41"/>
        <v>1.5663312</v>
      </c>
      <c r="CA46" s="5">
        <f t="shared" si="20"/>
        <v>192.5823312</v>
      </c>
      <c r="CB46" s="5"/>
      <c r="CC46" s="5">
        <f>I46*$CE$6</f>
        <v>77843.567999999999</v>
      </c>
      <c r="CD46" s="5">
        <f t="shared" si="42"/>
        <v>638.31725760000006</v>
      </c>
      <c r="CE46" s="5">
        <f t="shared" si="21"/>
        <v>78481.885257600006</v>
      </c>
      <c r="CF46" s="5"/>
      <c r="CG46" s="5">
        <f>I46*$CI$6</f>
        <v>99558.751999999993</v>
      </c>
      <c r="CH46" s="5">
        <f t="shared" si="43"/>
        <v>816.38176639999995</v>
      </c>
      <c r="CI46" s="5">
        <f t="shared" si="22"/>
        <v>100375.13376639999</v>
      </c>
      <c r="CJ46" s="5"/>
      <c r="CK46" s="5">
        <f>I46*$CM$6</f>
        <v>1312.098</v>
      </c>
      <c r="CL46" s="5">
        <f t="shared" si="44"/>
        <v>10.759203600000001</v>
      </c>
      <c r="CM46" s="5">
        <f t="shared" si="12"/>
        <v>1322.8572036</v>
      </c>
      <c r="CN46" s="5"/>
      <c r="CO46" s="5">
        <f>I46*$CQ$6</f>
        <v>1046787.3879999999</v>
      </c>
      <c r="CP46" s="5">
        <f t="shared" si="45"/>
        <v>8583.6565815999984</v>
      </c>
      <c r="CQ46" s="5">
        <f t="shared" si="13"/>
        <v>1055371.0445816</v>
      </c>
      <c r="CR46" s="5"/>
      <c r="CS46" s="5">
        <f>I46*$CU$6</f>
        <v>970.99799999999993</v>
      </c>
      <c r="CT46" s="5">
        <f t="shared" si="46"/>
        <v>7.9621835999999995</v>
      </c>
      <c r="CU46" s="5">
        <f t="shared" si="23"/>
        <v>978.96018359999994</v>
      </c>
      <c r="CV46" s="5"/>
      <c r="CW46" s="5">
        <f>I46*$CY$6</f>
        <v>263.02600000000001</v>
      </c>
      <c r="CX46" s="5">
        <f t="shared" si="47"/>
        <v>2.1568132000000002</v>
      </c>
      <c r="CY46" s="5">
        <f t="shared" si="24"/>
        <v>265.1828132</v>
      </c>
      <c r="CZ46" s="5"/>
      <c r="DA46" s="5">
        <f>I46*$DC$6</f>
        <v>39924.618000000002</v>
      </c>
      <c r="DB46" s="5">
        <f t="shared" si="48"/>
        <v>327.38186760000002</v>
      </c>
      <c r="DC46" s="5">
        <f t="shared" si="25"/>
        <v>40251.999867600003</v>
      </c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</row>
    <row r="47" spans="1:126" x14ac:dyDescent="0.2">
      <c r="Q47" s="5"/>
      <c r="R47" s="3"/>
      <c r="S47" s="5"/>
      <c r="U47" s="5"/>
      <c r="V47" s="5"/>
      <c r="W47" s="5"/>
      <c r="AK47" s="5"/>
      <c r="AL47" s="5"/>
      <c r="AM47" s="5"/>
      <c r="AO47" s="5"/>
      <c r="AP47" s="5"/>
      <c r="AQ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</row>
    <row r="48" spans="1:126" ht="13.5" thickBot="1" x14ac:dyDescent="0.25">
      <c r="A48" s="31" t="s">
        <v>12</v>
      </c>
      <c r="C48" s="32">
        <f t="shared" ref="C48:K48" si="51">SUM(C8:C47)</f>
        <v>45830000</v>
      </c>
      <c r="D48" s="32">
        <f t="shared" si="51"/>
        <v>28170557</v>
      </c>
      <c r="E48" s="32">
        <f t="shared" si="51"/>
        <v>45760000</v>
      </c>
      <c r="F48" s="32">
        <f t="shared" si="51"/>
        <v>5272396</v>
      </c>
      <c r="G48" s="32">
        <f t="shared" si="51"/>
        <v>23525000</v>
      </c>
      <c r="H48" s="32">
        <f t="shared" si="51"/>
        <v>3142392</v>
      </c>
      <c r="I48" s="32">
        <f t="shared" si="51"/>
        <v>115115000</v>
      </c>
      <c r="J48" s="32">
        <f t="shared" si="51"/>
        <v>36585345</v>
      </c>
      <c r="K48" s="32">
        <f t="shared" si="51"/>
        <v>151700345</v>
      </c>
      <c r="M48" s="32">
        <f>SUM(M8:M47)</f>
        <v>7653895</v>
      </c>
      <c r="N48" s="32">
        <f>SUM(N8:N47)</f>
        <v>2350411</v>
      </c>
      <c r="O48" s="32">
        <f>SUM(O8:O47)</f>
        <v>10004306</v>
      </c>
      <c r="Q48" s="32">
        <f>SUM(Q8:Q47)</f>
        <v>107461113.69350001</v>
      </c>
      <c r="R48" s="32">
        <f>SUM(R8:R47)</f>
        <v>34234933.996010184</v>
      </c>
      <c r="S48" s="32">
        <f>SUM(S8:S47)</f>
        <v>141696047.68951023</v>
      </c>
      <c r="U48" s="32">
        <f>SUM(U8:U47)</f>
        <v>26324645.166999999</v>
      </c>
      <c r="V48" s="32">
        <f>SUM(V8:V47)</f>
        <v>8444312.6515084989</v>
      </c>
      <c r="W48" s="32">
        <f>SUM(W8:W47)</f>
        <v>34768957.818508491</v>
      </c>
      <c r="Y48" s="32">
        <f>SUM(Y8:Y47)</f>
        <v>1306932.574</v>
      </c>
      <c r="Z48" s="32">
        <f>SUM(Z8:Z47)</f>
        <v>423761.00770020008</v>
      </c>
      <c r="AA48" s="32">
        <f>SUM(AA8:AA47)</f>
        <v>1730693.5817002002</v>
      </c>
      <c r="AC48" s="32">
        <f>SUM(AC8:AC47)</f>
        <v>7652053.4194999998</v>
      </c>
      <c r="AD48" s="32">
        <f>SUM(AD8:AD47)</f>
        <v>2440764.6158717005</v>
      </c>
      <c r="AE48" s="32">
        <f>SUM(AE8:AE47)</f>
        <v>10092818.035371698</v>
      </c>
      <c r="AG48" s="32">
        <f>SUM(AG8:AG47)</f>
        <v>875412.01500000013</v>
      </c>
      <c r="AH48" s="32">
        <f>SUM(AH8:AH47)</f>
        <v>277881.0818253</v>
      </c>
      <c r="AI48" s="32">
        <f>SUM(AI8:AI47)</f>
        <v>1153293.0968253003</v>
      </c>
      <c r="AK48" s="32">
        <f>SUM(AK8:AK47)</f>
        <v>23501.010000000002</v>
      </c>
      <c r="AL48" s="32">
        <f>SUM(AL8:AL47)</f>
        <v>7052.1661249999961</v>
      </c>
      <c r="AM48" s="32">
        <f>SUM(AM8:AM47)</f>
        <v>30553.176124999991</v>
      </c>
      <c r="AO48" s="32">
        <f>SUM(AO8:AO47)</f>
        <v>1927830.4755000002</v>
      </c>
      <c r="AP48" s="32">
        <f>SUM(AP8:AP47)</f>
        <v>616711.95076979988</v>
      </c>
      <c r="AQ48" s="32">
        <f>SUM(AQ8:AQ47)</f>
        <v>2544542.4262698009</v>
      </c>
      <c r="AS48" s="32">
        <f>SUM(AS8:AS47)</f>
        <v>38830.835999999996</v>
      </c>
      <c r="AT48" s="32">
        <f>SUM(AT8:AT47)</f>
        <v>12592.8483318</v>
      </c>
      <c r="AU48" s="32">
        <f>SUM(AU8:AU47)</f>
        <v>51423.68433180001</v>
      </c>
      <c r="AV48" s="5"/>
      <c r="AW48" s="32">
        <f>SUM(AW8:AW47)</f>
        <v>12914080.039999999</v>
      </c>
      <c r="AX48" s="32">
        <f>SUM(AX8:AX47)</f>
        <v>4142528.5125889</v>
      </c>
      <c r="AY48" s="32">
        <f>SUM(AY8:AY47)</f>
        <v>17056608.552588902</v>
      </c>
      <c r="AZ48" s="5"/>
      <c r="BA48" s="32">
        <f>SUM(BA8:BA47)</f>
        <v>16996.071</v>
      </c>
      <c r="BB48" s="32">
        <f>SUM(BB8:BB47)</f>
        <v>5101.7244874999988</v>
      </c>
      <c r="BC48" s="32">
        <f>SUM(BC8:BC47)</f>
        <v>22097.795487499996</v>
      </c>
      <c r="BD48" s="5"/>
      <c r="BE48" s="32">
        <f>SUM(BE8:BE47)</f>
        <v>3564.902</v>
      </c>
      <c r="BF48" s="32">
        <f>SUM(BF8:BF47)</f>
        <v>1070.0744749999997</v>
      </c>
      <c r="BG48" s="32">
        <f>SUM(BG8:BG47)</f>
        <v>4634.9764749999995</v>
      </c>
      <c r="BH48" s="5"/>
      <c r="BI48" s="32">
        <f>SUM(BI8:BI47)</f>
        <v>4257.625</v>
      </c>
      <c r="BJ48" s="32">
        <f>SUM(BJ8:BJ47)</f>
        <v>1278.0953125000001</v>
      </c>
      <c r="BK48" s="32">
        <f>SUM(BK8:BK47)</f>
        <v>5535.7203125000005</v>
      </c>
      <c r="BL48" s="5"/>
      <c r="BM48" s="32">
        <f>SUM(BM8:BM47)</f>
        <v>21174613.020999998</v>
      </c>
      <c r="BN48" s="32">
        <f>SUM(BN8:BN47)</f>
        <v>6846332.4380966993</v>
      </c>
      <c r="BO48" s="32">
        <f>SUM(BO8:BO47)</f>
        <v>28020945.459096696</v>
      </c>
      <c r="BP48" s="5"/>
      <c r="BQ48" s="32">
        <f>SUM(BQ8:BQ47)</f>
        <v>8742.1099999999988</v>
      </c>
      <c r="BR48" s="32">
        <f>SUM(BR8:BR47)</f>
        <v>2774.7246385999997</v>
      </c>
      <c r="BS48" s="32">
        <f>SUM(BS8:BS47)</f>
        <v>11516.834638600001</v>
      </c>
      <c r="BT48" s="5"/>
      <c r="BU48" s="32">
        <f>SUM(BU8:BU47)</f>
        <v>15166664.088</v>
      </c>
      <c r="BV48" s="32">
        <f>SUM(BV8:BV47)</f>
        <v>4827835.3623592025</v>
      </c>
      <c r="BW48" s="32">
        <f>SUM(BW8:BW47)</f>
        <v>19994499.450359195</v>
      </c>
      <c r="BX48" s="5"/>
      <c r="BY48" s="32">
        <f>SUM(BY8:BY47)</f>
        <v>2903.7170000000001</v>
      </c>
      <c r="BZ48" s="32">
        <f>SUM(BZ8:BZ47)</f>
        <v>951.41972610000016</v>
      </c>
      <c r="CA48" s="32">
        <f>SUM(CA8:CA47)</f>
        <v>3855.1367261000005</v>
      </c>
      <c r="CB48" s="5"/>
      <c r="CC48" s="32">
        <f>SUM(CC8:CC47)</f>
        <v>1168542.943</v>
      </c>
      <c r="CD48" s="32">
        <f>SUM(CD8:CD47)</f>
        <v>369305.8562109</v>
      </c>
      <c r="CE48" s="32">
        <f>SUM(CE8:CE47)</f>
        <v>1537848.7992109002</v>
      </c>
      <c r="CF48" s="5"/>
      <c r="CG48" s="32">
        <f>SUM(CG8:CG47)</f>
        <v>1513348.4544999998</v>
      </c>
      <c r="CH48" s="32">
        <f>SUM(CH8:CH47)</f>
        <v>495992.79617259966</v>
      </c>
      <c r="CI48" s="32">
        <f>SUM(CI8:CI47)</f>
        <v>2009341.2506725998</v>
      </c>
      <c r="CJ48" s="5"/>
      <c r="CK48" s="32">
        <f>SUM(CK8:CK47)</f>
        <v>19652.533000000003</v>
      </c>
      <c r="CL48" s="32">
        <f>SUM(CL8:CL47)</f>
        <v>6237.9495862999984</v>
      </c>
      <c r="CM48" s="32">
        <f>SUM(CM8:CM47)</f>
        <v>25890.482586300004</v>
      </c>
      <c r="CN48" s="5"/>
      <c r="CO48" s="32">
        <f>SUM(CO8:CO47)</f>
        <v>15886849.064499998</v>
      </c>
      <c r="CP48" s="32">
        <f>SUM(CP8:CP47)</f>
        <v>5189531.4578906018</v>
      </c>
      <c r="CQ48" s="32">
        <f>SUM(CQ8:CQ47)</f>
        <v>21076380.522390597</v>
      </c>
      <c r="CR48" s="5"/>
      <c r="CS48" s="32">
        <f>SUM(CS8:CS47)</f>
        <v>14760.5785</v>
      </c>
      <c r="CT48" s="32">
        <f>SUM(CT8:CT47)</f>
        <v>4840.9941982999972</v>
      </c>
      <c r="CU48" s="32">
        <f>SUM(CU8:CU47)</f>
        <v>19601.572698299995</v>
      </c>
      <c r="CV48" s="5"/>
      <c r="CW48" s="32">
        <f>SUM(CW8:CW47)</f>
        <v>3998.6109999999994</v>
      </c>
      <c r="CX48" s="32">
        <f>SUM(CX8:CX47)</f>
        <v>1310.1065556000003</v>
      </c>
      <c r="CY48" s="32">
        <f>SUM(CY8:CY47)</f>
        <v>5308.7175556000011</v>
      </c>
      <c r="CZ48" s="5"/>
      <c r="DA48" s="32">
        <f>SUM(DA8:DA47)</f>
        <v>606791.89199999999</v>
      </c>
      <c r="DB48" s="32">
        <f>SUM(DB8:DB47)</f>
        <v>198813.31740400003</v>
      </c>
      <c r="DC48" s="32">
        <f>SUM(DC8:DC47)</f>
        <v>805605.2094040002</v>
      </c>
      <c r="DD48" s="5"/>
      <c r="DE48" s="32">
        <f>SUM(DE8:DE47)</f>
        <v>806142.54600000009</v>
      </c>
      <c r="DF48" s="32">
        <f>SUM(DF8:DF47)</f>
        <v>-82047.155824899906</v>
      </c>
      <c r="DG48" s="32">
        <f>SUM(DG8:DG47)</f>
        <v>724095.39017509995</v>
      </c>
      <c r="DH48" s="5"/>
      <c r="DI48" s="32">
        <f>SUM(DI8:DI47)</f>
        <v>-10392</v>
      </c>
      <c r="DJ48" s="32">
        <f>SUM(DJ8:DJ47)</f>
        <v>-84913</v>
      </c>
      <c r="DK48" s="32">
        <f>SUM(DK8:DK47)</f>
        <v>-95305</v>
      </c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</row>
    <row r="49" spans="1:126" ht="13.5" thickTop="1" x14ac:dyDescent="0.2">
      <c r="U49" s="5"/>
      <c r="V49" s="5"/>
      <c r="W49" s="5"/>
      <c r="AK49" s="5"/>
      <c r="AL49" s="5"/>
      <c r="AM49" s="5"/>
      <c r="AO49" s="5"/>
      <c r="AP49" s="5"/>
      <c r="AQ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</row>
    <row r="50" spans="1:126" s="5" customFormat="1" x14ac:dyDescent="0.2">
      <c r="C50" s="3"/>
      <c r="D50" s="3"/>
      <c r="E50" s="3"/>
      <c r="F50" s="3"/>
      <c r="G50" s="3"/>
      <c r="H50" s="41"/>
      <c r="I50" s="3"/>
      <c r="J50" s="3"/>
      <c r="K50" s="3"/>
    </row>
    <row r="51" spans="1:126" s="5" customFormat="1" x14ac:dyDescent="0.2">
      <c r="C51" s="3"/>
      <c r="D51" s="3"/>
      <c r="E51" s="3"/>
      <c r="F51" s="3"/>
      <c r="G51" s="3"/>
      <c r="H51" s="3"/>
      <c r="I51" s="3"/>
      <c r="J51" s="3"/>
      <c r="K51" s="3"/>
      <c r="M51" s="3"/>
      <c r="N51" s="3"/>
      <c r="O51" s="3"/>
      <c r="Q51" s="3"/>
      <c r="R51" s="3"/>
      <c r="S51" s="3"/>
    </row>
    <row r="52" spans="1:126" s="5" customFormat="1" x14ac:dyDescent="0.2">
      <c r="C52" s="3"/>
      <c r="D52" s="3"/>
      <c r="E52" s="3"/>
      <c r="F52" s="3"/>
      <c r="G52" s="3"/>
      <c r="H52" s="3"/>
      <c r="I52" s="3"/>
      <c r="J52" s="3"/>
      <c r="K52" s="3"/>
    </row>
    <row r="53" spans="1:126" s="5" customFormat="1" x14ac:dyDescent="0.2">
      <c r="C53" s="3"/>
      <c r="D53" s="3"/>
      <c r="E53" s="3"/>
      <c r="F53" s="3"/>
      <c r="G53" s="3"/>
      <c r="H53" s="3"/>
      <c r="I53" s="3"/>
      <c r="J53" s="3"/>
      <c r="K53" s="3"/>
    </row>
    <row r="54" spans="1:126" s="5" customFormat="1" x14ac:dyDescent="0.2">
      <c r="C54" s="3"/>
      <c r="D54" s="3"/>
      <c r="E54" s="3"/>
      <c r="F54" s="3"/>
      <c r="G54" s="3"/>
      <c r="H54" s="3"/>
      <c r="I54" s="3"/>
      <c r="J54" s="3"/>
      <c r="K54" s="3"/>
    </row>
    <row r="55" spans="1:126" x14ac:dyDescent="0.2">
      <c r="U55" s="5"/>
      <c r="V55" s="5"/>
      <c r="W55" s="5"/>
      <c r="AK55" s="5"/>
      <c r="AL55" s="5"/>
      <c r="AM55" s="5"/>
      <c r="AO55" s="5"/>
      <c r="AP55" s="5"/>
      <c r="AQ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</row>
    <row r="56" spans="1:126" x14ac:dyDescent="0.2">
      <c r="A56"/>
      <c r="U56" s="5"/>
      <c r="V56" s="5"/>
      <c r="W56" s="5"/>
      <c r="AK56" s="5"/>
      <c r="AL56" s="5"/>
      <c r="AM56" s="5"/>
      <c r="AO56" s="5"/>
      <c r="AP56" s="5"/>
      <c r="AQ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</row>
    <row r="57" spans="1:126" x14ac:dyDescent="0.2">
      <c r="A57"/>
      <c r="U57" s="5"/>
      <c r="V57" s="5"/>
      <c r="W57" s="5"/>
      <c r="AK57" s="5"/>
      <c r="AL57" s="5"/>
      <c r="AM57" s="5"/>
      <c r="AO57" s="5"/>
      <c r="AP57" s="5"/>
      <c r="AQ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</row>
    <row r="58" spans="1:126" x14ac:dyDescent="0.2">
      <c r="A58"/>
      <c r="U58" s="5"/>
      <c r="V58" s="5"/>
      <c r="W58" s="5"/>
      <c r="AK58" s="5"/>
      <c r="AL58" s="5"/>
      <c r="AM58" s="5"/>
      <c r="AO58" s="5"/>
      <c r="AP58" s="5"/>
      <c r="AQ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</row>
    <row r="59" spans="1:126" x14ac:dyDescent="0.2">
      <c r="A59"/>
      <c r="U59" s="5"/>
      <c r="V59" s="5"/>
      <c r="W59" s="5"/>
      <c r="AK59" s="5"/>
      <c r="AL59" s="5"/>
      <c r="AM59" s="5"/>
      <c r="AO59" s="5"/>
      <c r="AP59" s="5"/>
      <c r="AQ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</row>
    <row r="60" spans="1:126" x14ac:dyDescent="0.2">
      <c r="A60"/>
      <c r="U60" s="5"/>
      <c r="V60" s="5"/>
      <c r="W60" s="5"/>
      <c r="AK60" s="5"/>
      <c r="AL60" s="5"/>
      <c r="AM60" s="5"/>
      <c r="AO60" s="5"/>
      <c r="AP60" s="5"/>
      <c r="AQ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</row>
    <row r="61" spans="1:126" x14ac:dyDescent="0.2">
      <c r="A61"/>
      <c r="M61"/>
      <c r="N61"/>
      <c r="O61"/>
      <c r="U61" s="5"/>
      <c r="V61" s="5"/>
      <c r="W61" s="5"/>
      <c r="AK61" s="5"/>
      <c r="AL61" s="5"/>
      <c r="AM61" s="5"/>
      <c r="AO61" s="5"/>
      <c r="AP61" s="5"/>
      <c r="AQ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</row>
    <row r="62" spans="1:126" x14ac:dyDescent="0.2">
      <c r="A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T62"/>
      <c r="U62" s="5"/>
      <c r="V62" s="5"/>
      <c r="W62" s="5"/>
      <c r="AK62" s="5"/>
      <c r="AL62" s="5"/>
      <c r="AM62" s="5"/>
      <c r="AO62" s="5"/>
      <c r="AP62" s="5"/>
      <c r="AQ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</row>
    <row r="63" spans="1:126" x14ac:dyDescent="0.2">
      <c r="A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T63"/>
      <c r="U63" s="5"/>
      <c r="V63" s="5"/>
      <c r="W63" s="5"/>
      <c r="AK63" s="5"/>
      <c r="AL63" s="5"/>
      <c r="AM63" s="5"/>
      <c r="AO63" s="5"/>
      <c r="AP63" s="5"/>
      <c r="AQ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</row>
    <row r="64" spans="1:126" x14ac:dyDescent="0.2">
      <c r="A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T64"/>
      <c r="U64" s="5"/>
      <c r="V64" s="5"/>
      <c r="W64" s="5"/>
      <c r="AK64" s="5"/>
      <c r="AL64" s="5"/>
      <c r="AM64" s="5"/>
      <c r="AO64" s="5"/>
      <c r="AP64" s="5"/>
      <c r="AQ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</row>
    <row r="65" spans="1:126" x14ac:dyDescent="0.2">
      <c r="A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T65"/>
      <c r="U65" s="5"/>
      <c r="V65" s="5"/>
      <c r="W65" s="5"/>
      <c r="AK65" s="5"/>
      <c r="AL65" s="5"/>
      <c r="AM65" s="5"/>
      <c r="AO65" s="5"/>
      <c r="AP65" s="5"/>
      <c r="AQ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</row>
    <row r="66" spans="1:126" x14ac:dyDescent="0.2">
      <c r="A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T66"/>
      <c r="U66" s="5"/>
      <c r="V66" s="5"/>
      <c r="W66" s="5"/>
      <c r="AK66" s="5"/>
      <c r="AL66" s="5"/>
      <c r="AM66" s="5"/>
      <c r="AO66" s="5"/>
      <c r="AP66" s="5"/>
      <c r="AQ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</row>
    <row r="67" spans="1:126" x14ac:dyDescent="0.2">
      <c r="A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T67"/>
      <c r="U67" s="5"/>
      <c r="V67" s="5"/>
      <c r="W67" s="5"/>
      <c r="AK67" s="5"/>
      <c r="AL67" s="5"/>
      <c r="AM67" s="5"/>
      <c r="AO67" s="5"/>
      <c r="AP67" s="5"/>
      <c r="AQ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</row>
    <row r="68" spans="1:126" x14ac:dyDescent="0.2">
      <c r="A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T68"/>
      <c r="U68" s="5"/>
      <c r="V68" s="5"/>
      <c r="W68" s="5"/>
      <c r="AK68" s="5"/>
      <c r="AL68" s="5"/>
      <c r="AM68" s="5"/>
      <c r="AO68" s="5"/>
      <c r="AP68" s="5"/>
      <c r="AQ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</row>
    <row r="69" spans="1:126" x14ac:dyDescent="0.2">
      <c r="A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T69"/>
      <c r="U69" s="5"/>
      <c r="V69" s="5"/>
      <c r="W69" s="5"/>
      <c r="AK69" s="5"/>
      <c r="AL69" s="5"/>
      <c r="AM69" s="5"/>
      <c r="AO69" s="5"/>
      <c r="AP69" s="5"/>
      <c r="AQ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</row>
    <row r="70" spans="1:126" x14ac:dyDescent="0.2">
      <c r="A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T70"/>
      <c r="U70" s="5"/>
      <c r="V70" s="5"/>
      <c r="W70" s="5"/>
      <c r="AK70" s="5"/>
      <c r="AL70" s="5"/>
      <c r="AM70" s="5"/>
      <c r="AO70" s="5"/>
      <c r="AP70" s="5"/>
      <c r="AQ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</row>
    <row r="71" spans="1:126" x14ac:dyDescent="0.2">
      <c r="A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T71"/>
      <c r="U71" s="5"/>
      <c r="V71" s="5"/>
      <c r="W71" s="5"/>
      <c r="AK71" s="5"/>
      <c r="AL71" s="5"/>
      <c r="AM71" s="5"/>
      <c r="AO71" s="5"/>
      <c r="AP71" s="5"/>
      <c r="AQ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</row>
    <row r="72" spans="1:126" x14ac:dyDescent="0.2">
      <c r="A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T72"/>
      <c r="U72" s="5"/>
      <c r="V72" s="5"/>
      <c r="W72" s="5"/>
      <c r="AK72" s="5"/>
      <c r="AL72" s="5"/>
      <c r="AM72" s="5"/>
      <c r="AO72" s="5"/>
      <c r="AP72" s="5"/>
      <c r="AQ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</row>
    <row r="73" spans="1:126" x14ac:dyDescent="0.2">
      <c r="A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T73"/>
      <c r="U73" s="5"/>
      <c r="V73" s="5"/>
      <c r="W73" s="5"/>
      <c r="AK73" s="5"/>
      <c r="AL73" s="5"/>
      <c r="AM73" s="5"/>
      <c r="AO73" s="5"/>
      <c r="AP73" s="5"/>
      <c r="AQ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</row>
    <row r="74" spans="1:126" x14ac:dyDescent="0.2">
      <c r="A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T74"/>
      <c r="U74" s="5"/>
      <c r="V74" s="5"/>
      <c r="W74" s="5"/>
      <c r="AK74" s="5"/>
      <c r="AL74" s="5"/>
      <c r="AM74" s="5"/>
      <c r="AO74" s="5"/>
      <c r="AP74" s="5"/>
      <c r="AQ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</row>
    <row r="75" spans="1:126" x14ac:dyDescent="0.2">
      <c r="A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T75"/>
      <c r="U75" s="5"/>
      <c r="V75" s="5"/>
      <c r="W75" s="5"/>
      <c r="AK75" s="5"/>
      <c r="AL75" s="5"/>
      <c r="AM75" s="5"/>
      <c r="AO75" s="5"/>
      <c r="AP75" s="5"/>
      <c r="AQ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</row>
    <row r="76" spans="1:126" x14ac:dyDescent="0.2">
      <c r="A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T76"/>
      <c r="U76" s="5"/>
      <c r="V76" s="5"/>
      <c r="W76" s="5"/>
      <c r="AK76" s="5"/>
      <c r="AL76" s="5"/>
      <c r="AM76" s="5"/>
      <c r="AO76" s="5"/>
      <c r="AP76" s="5"/>
      <c r="AQ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</row>
    <row r="77" spans="1:126" x14ac:dyDescent="0.2">
      <c r="A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T77"/>
      <c r="U77" s="5"/>
      <c r="V77" s="5"/>
      <c r="W77" s="5"/>
      <c r="AK77" s="5"/>
      <c r="AL77" s="5"/>
      <c r="AM77" s="5"/>
      <c r="AO77" s="5"/>
      <c r="AP77" s="5"/>
      <c r="AQ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</row>
    <row r="78" spans="1:126" x14ac:dyDescent="0.2">
      <c r="A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T78"/>
      <c r="U78" s="5"/>
      <c r="V78" s="5"/>
      <c r="W78" s="5"/>
      <c r="AK78" s="5"/>
      <c r="AL78" s="5"/>
      <c r="AM78" s="5"/>
      <c r="AO78" s="5"/>
      <c r="AP78" s="5"/>
      <c r="AQ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</row>
    <row r="79" spans="1:126" x14ac:dyDescent="0.2">
      <c r="A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T79"/>
      <c r="U79" s="5"/>
      <c r="V79" s="5"/>
      <c r="W79" s="5"/>
      <c r="AK79" s="5"/>
      <c r="AL79" s="5"/>
      <c r="AM79" s="5"/>
      <c r="AO79" s="5"/>
      <c r="AP79" s="5"/>
      <c r="AQ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</row>
    <row r="80" spans="1:126" x14ac:dyDescent="0.2">
      <c r="A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T80"/>
      <c r="U80" s="5"/>
      <c r="V80" s="5"/>
      <c r="W80" s="5"/>
      <c r="AK80" s="5"/>
      <c r="AL80" s="5"/>
      <c r="AM80" s="5"/>
      <c r="AO80" s="5"/>
      <c r="AP80" s="5"/>
      <c r="AQ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</row>
    <row r="81" spans="1:126" x14ac:dyDescent="0.2">
      <c r="A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T81"/>
      <c r="U81" s="5"/>
      <c r="V81" s="5"/>
      <c r="W81" s="5"/>
      <c r="AK81" s="5"/>
      <c r="AL81" s="5"/>
      <c r="AM81" s="5"/>
      <c r="AO81" s="5"/>
      <c r="AP81" s="5"/>
      <c r="AQ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</row>
    <row r="82" spans="1:126" x14ac:dyDescent="0.2">
      <c r="A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T82"/>
      <c r="U82" s="5"/>
      <c r="V82" s="5"/>
      <c r="W82" s="5"/>
      <c r="AK82" s="5"/>
      <c r="AL82" s="5"/>
      <c r="AM82" s="5"/>
      <c r="AO82" s="5"/>
      <c r="AP82" s="5"/>
      <c r="AQ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</row>
    <row r="83" spans="1:126" x14ac:dyDescent="0.2"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T83"/>
      <c r="U83" s="5"/>
      <c r="V83" s="5"/>
      <c r="W83" s="5"/>
      <c r="AK83" s="5"/>
      <c r="AL83" s="5"/>
      <c r="AM83" s="5"/>
      <c r="AO83" s="5"/>
      <c r="AP83" s="5"/>
      <c r="AQ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</row>
    <row r="84" spans="1:126" x14ac:dyDescent="0.2"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T84"/>
      <c r="U84" s="5"/>
      <c r="V84" s="5"/>
      <c r="W84" s="5"/>
      <c r="AK84" s="5"/>
      <c r="AL84" s="5"/>
      <c r="AM84" s="5"/>
      <c r="AO84" s="5"/>
      <c r="AP84" s="5"/>
      <c r="AQ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</row>
    <row r="85" spans="1:126" x14ac:dyDescent="0.2"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T85"/>
      <c r="U85" s="5"/>
      <c r="V85" s="5"/>
      <c r="W85" s="5"/>
      <c r="AK85" s="5"/>
      <c r="AL85" s="5"/>
      <c r="AM85" s="5"/>
      <c r="AO85" s="5"/>
      <c r="AP85" s="5"/>
      <c r="AQ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</row>
    <row r="86" spans="1:126" x14ac:dyDescent="0.2"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T86"/>
      <c r="U86" s="5"/>
      <c r="V86" s="5"/>
      <c r="W86" s="5"/>
      <c r="AK86" s="5"/>
      <c r="AL86" s="5"/>
      <c r="AM86" s="5"/>
      <c r="AO86" s="5"/>
      <c r="AP86" s="5"/>
      <c r="AQ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</row>
    <row r="87" spans="1:126" x14ac:dyDescent="0.2"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T87"/>
      <c r="U87" s="5"/>
      <c r="V87" s="5"/>
      <c r="W87" s="5"/>
      <c r="AK87" s="5"/>
      <c r="AL87" s="5"/>
      <c r="AM87" s="5"/>
      <c r="AO87" s="5"/>
      <c r="AP87" s="5"/>
      <c r="AQ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</row>
    <row r="88" spans="1:126" x14ac:dyDescent="0.2">
      <c r="C88"/>
      <c r="D88"/>
      <c r="E88"/>
      <c r="F88"/>
      <c r="G88"/>
      <c r="H88"/>
      <c r="I88"/>
      <c r="J88"/>
      <c r="K88"/>
      <c r="L88"/>
      <c r="P88"/>
      <c r="T88"/>
      <c r="U88" s="5"/>
      <c r="V88" s="5"/>
      <c r="W88" s="5"/>
      <c r="AK88" s="5"/>
      <c r="AL88" s="5"/>
      <c r="AM88" s="5"/>
      <c r="AO88" s="5"/>
      <c r="AP88" s="5"/>
      <c r="AQ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</row>
    <row r="89" spans="1:126" x14ac:dyDescent="0.2">
      <c r="U89" s="5"/>
      <c r="V89" s="5"/>
      <c r="W89" s="5"/>
      <c r="AK89" s="5"/>
      <c r="AL89" s="5"/>
      <c r="AM89" s="5"/>
      <c r="AO89" s="5"/>
      <c r="AP89" s="5"/>
      <c r="AQ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</row>
    <row r="90" spans="1:126" x14ac:dyDescent="0.2">
      <c r="U90" s="5"/>
      <c r="V90" s="5"/>
      <c r="W90" s="5"/>
      <c r="AK90" s="5"/>
      <c r="AL90" s="5"/>
      <c r="AM90" s="5"/>
      <c r="AO90" s="5"/>
      <c r="AP90" s="5"/>
      <c r="AQ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</row>
    <row r="91" spans="1:126" x14ac:dyDescent="0.2">
      <c r="U91" s="5"/>
      <c r="V91" s="5"/>
      <c r="W91" s="5"/>
      <c r="AK91" s="5"/>
      <c r="AL91" s="5"/>
      <c r="AM91" s="5"/>
      <c r="AO91" s="5"/>
      <c r="AP91" s="5"/>
      <c r="AQ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</row>
    <row r="92" spans="1:126" x14ac:dyDescent="0.2">
      <c r="U92" s="5"/>
      <c r="V92" s="5"/>
      <c r="W92" s="5"/>
      <c r="AK92" s="5"/>
      <c r="AL92" s="5"/>
      <c r="AM92" s="5"/>
      <c r="AO92" s="5"/>
      <c r="AP92" s="5"/>
      <c r="AQ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</row>
    <row r="93" spans="1:126" x14ac:dyDescent="0.2">
      <c r="U93" s="5"/>
      <c r="V93" s="5"/>
      <c r="W93" s="5"/>
      <c r="AK93" s="5"/>
      <c r="AL93" s="5"/>
      <c r="AM93" s="5"/>
      <c r="AO93" s="5"/>
      <c r="AP93" s="5"/>
      <c r="AQ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</row>
    <row r="94" spans="1:126" x14ac:dyDescent="0.2">
      <c r="U94" s="5"/>
      <c r="V94" s="5"/>
      <c r="W94" s="5"/>
      <c r="AK94" s="5"/>
      <c r="AL94" s="5"/>
      <c r="AM94" s="5"/>
      <c r="AO94" s="5"/>
      <c r="AP94" s="5"/>
      <c r="AQ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</row>
    <row r="95" spans="1:126" x14ac:dyDescent="0.2">
      <c r="U95" s="5"/>
      <c r="V95" s="5"/>
      <c r="W95" s="5"/>
      <c r="AK95" s="5"/>
      <c r="AL95" s="5"/>
      <c r="AM95" s="5"/>
      <c r="AO95" s="5"/>
      <c r="AP95" s="5"/>
      <c r="AQ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</row>
    <row r="96" spans="1:126" x14ac:dyDescent="0.2">
      <c r="U96" s="5"/>
      <c r="V96" s="5"/>
      <c r="W96" s="5"/>
      <c r="AK96" s="5"/>
      <c r="AL96" s="5"/>
      <c r="AM96" s="5"/>
      <c r="AO96" s="5"/>
      <c r="AP96" s="5"/>
      <c r="AQ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</row>
    <row r="97" spans="21:126" x14ac:dyDescent="0.2">
      <c r="U97" s="5"/>
      <c r="V97" s="5"/>
      <c r="W97" s="5"/>
      <c r="AK97" s="5"/>
      <c r="AL97" s="5"/>
      <c r="AM97" s="5"/>
      <c r="AO97" s="5"/>
      <c r="AP97" s="5"/>
      <c r="AQ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</row>
    <row r="98" spans="21:126" x14ac:dyDescent="0.2">
      <c r="U98" s="5"/>
      <c r="V98" s="5"/>
      <c r="W98" s="5"/>
      <c r="AK98" s="5"/>
      <c r="AL98" s="5"/>
      <c r="AM98" s="5"/>
      <c r="AO98" s="5"/>
      <c r="AP98" s="5"/>
      <c r="AQ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</row>
    <row r="99" spans="21:126" x14ac:dyDescent="0.2">
      <c r="U99" s="5"/>
      <c r="V99" s="5"/>
      <c r="W99" s="5"/>
      <c r="AK99" s="5"/>
      <c r="AL99" s="5"/>
      <c r="AM99" s="5"/>
      <c r="AO99" s="5"/>
      <c r="AP99" s="5"/>
      <c r="AQ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</row>
    <row r="100" spans="21:126" x14ac:dyDescent="0.2">
      <c r="U100" s="5"/>
      <c r="V100" s="5"/>
      <c r="W100" s="5"/>
      <c r="AK100" s="5"/>
      <c r="AL100" s="5"/>
      <c r="AM100" s="5"/>
      <c r="AO100" s="5"/>
      <c r="AP100" s="5"/>
      <c r="AQ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</row>
    <row r="101" spans="21:126" x14ac:dyDescent="0.2">
      <c r="U101" s="5"/>
      <c r="V101" s="5"/>
      <c r="W101" s="5"/>
      <c r="AK101" s="5"/>
      <c r="AL101" s="5"/>
      <c r="AM101" s="5"/>
      <c r="AO101" s="5"/>
      <c r="AP101" s="5"/>
      <c r="AQ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</row>
    <row r="102" spans="21:126" x14ac:dyDescent="0.2">
      <c r="U102" s="5"/>
      <c r="V102" s="5"/>
      <c r="W102" s="5"/>
      <c r="AK102" s="5"/>
      <c r="AL102" s="5"/>
      <c r="AM102" s="5"/>
      <c r="AO102" s="5"/>
      <c r="AP102" s="5"/>
      <c r="AQ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</row>
    <row r="103" spans="21:126" x14ac:dyDescent="0.2">
      <c r="U103" s="5"/>
      <c r="V103" s="5"/>
      <c r="W103" s="5"/>
      <c r="AK103" s="5"/>
      <c r="AL103" s="5"/>
      <c r="AM103" s="5"/>
      <c r="AO103" s="5"/>
      <c r="AP103" s="5"/>
      <c r="AQ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</row>
    <row r="104" spans="21:126" x14ac:dyDescent="0.2">
      <c r="U104" s="5"/>
      <c r="V104" s="5"/>
      <c r="W104" s="5"/>
      <c r="AK104" s="5"/>
      <c r="AL104" s="5"/>
      <c r="AM104" s="5"/>
      <c r="AO104" s="5"/>
      <c r="AP104" s="5"/>
      <c r="AQ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</row>
    <row r="105" spans="21:126" x14ac:dyDescent="0.2">
      <c r="U105" s="5"/>
      <c r="V105" s="5"/>
      <c r="W105" s="5"/>
      <c r="AK105" s="5"/>
      <c r="AL105" s="5"/>
      <c r="AM105" s="5"/>
      <c r="AO105" s="5"/>
      <c r="AP105" s="5"/>
      <c r="AQ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</row>
    <row r="106" spans="21:126" x14ac:dyDescent="0.2">
      <c r="U106" s="5"/>
      <c r="V106" s="5"/>
      <c r="W106" s="5"/>
      <c r="AK106" s="5"/>
      <c r="AL106" s="5"/>
      <c r="AM106" s="5"/>
      <c r="AO106" s="5"/>
      <c r="AP106" s="5"/>
      <c r="AQ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</row>
    <row r="107" spans="21:126" x14ac:dyDescent="0.2">
      <c r="U107" s="5"/>
      <c r="V107" s="5"/>
      <c r="W107" s="5"/>
      <c r="AK107" s="5"/>
      <c r="AL107" s="5"/>
      <c r="AM107" s="5"/>
      <c r="AO107" s="5"/>
      <c r="AP107" s="5"/>
      <c r="AQ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</row>
    <row r="108" spans="21:126" x14ac:dyDescent="0.2">
      <c r="U108" s="5"/>
      <c r="V108" s="5"/>
      <c r="W108" s="5"/>
      <c r="AK108" s="5"/>
      <c r="AL108" s="5"/>
      <c r="AM108" s="5"/>
      <c r="AO108" s="5"/>
      <c r="AP108" s="5"/>
      <c r="AQ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</row>
    <row r="109" spans="21:126" x14ac:dyDescent="0.2">
      <c r="U109" s="5"/>
      <c r="V109" s="5"/>
      <c r="W109" s="5"/>
      <c r="AK109" s="5"/>
      <c r="AL109" s="5"/>
      <c r="AM109" s="5"/>
      <c r="AO109" s="5"/>
      <c r="AP109" s="5"/>
      <c r="AQ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</row>
    <row r="110" spans="21:126" x14ac:dyDescent="0.2">
      <c r="U110" s="5"/>
      <c r="V110" s="5"/>
      <c r="W110" s="5"/>
      <c r="AK110" s="5"/>
      <c r="AL110" s="5"/>
      <c r="AM110" s="5"/>
      <c r="AO110" s="5"/>
      <c r="AP110" s="5"/>
      <c r="AQ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</row>
    <row r="111" spans="21:126" x14ac:dyDescent="0.2">
      <c r="U111" s="5"/>
      <c r="V111" s="5"/>
      <c r="W111" s="5"/>
      <c r="AK111" s="5"/>
      <c r="AL111" s="5"/>
      <c r="AM111" s="5"/>
      <c r="AO111" s="5"/>
      <c r="AP111" s="5"/>
      <c r="AQ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</row>
    <row r="112" spans="21:126" x14ac:dyDescent="0.2">
      <c r="U112" s="5"/>
      <c r="V112" s="5"/>
      <c r="W112" s="5"/>
      <c r="AK112" s="5"/>
      <c r="AL112" s="5"/>
      <c r="AM112" s="5"/>
      <c r="AO112" s="5"/>
      <c r="AP112" s="5"/>
      <c r="AQ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</row>
    <row r="113" spans="21:126" x14ac:dyDescent="0.2">
      <c r="U113" s="5"/>
      <c r="V113" s="5"/>
      <c r="W113" s="5"/>
      <c r="AK113" s="5"/>
      <c r="AL113" s="5"/>
      <c r="AM113" s="5"/>
      <c r="AO113" s="5"/>
      <c r="AP113" s="5"/>
      <c r="AQ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</row>
    <row r="114" spans="21:126" x14ac:dyDescent="0.2">
      <c r="U114" s="5"/>
      <c r="V114" s="5"/>
      <c r="W114" s="5"/>
      <c r="AK114" s="5"/>
      <c r="AL114" s="5"/>
      <c r="AM114" s="5"/>
      <c r="AO114" s="5"/>
      <c r="AP114" s="5"/>
      <c r="AQ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</row>
    <row r="115" spans="21:126" x14ac:dyDescent="0.2">
      <c r="U115" s="5"/>
      <c r="V115" s="5"/>
      <c r="W115" s="5"/>
      <c r="AK115" s="5"/>
      <c r="AL115" s="5"/>
      <c r="AM115" s="5"/>
      <c r="AO115" s="5"/>
      <c r="AP115" s="5"/>
      <c r="AQ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</row>
    <row r="116" spans="21:126" x14ac:dyDescent="0.2">
      <c r="U116" s="5"/>
      <c r="V116" s="5"/>
      <c r="W116" s="5"/>
      <c r="AK116" s="5"/>
      <c r="AL116" s="5"/>
      <c r="AM116" s="5"/>
      <c r="AO116" s="5"/>
      <c r="AP116" s="5"/>
      <c r="AQ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</row>
    <row r="117" spans="21:126" x14ac:dyDescent="0.2">
      <c r="U117" s="5"/>
      <c r="V117" s="5"/>
      <c r="W117" s="5"/>
      <c r="AK117" s="5"/>
      <c r="AL117" s="5"/>
      <c r="AM117" s="5"/>
      <c r="AO117" s="5"/>
      <c r="AP117" s="5"/>
      <c r="AQ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</row>
    <row r="118" spans="21:126" x14ac:dyDescent="0.2">
      <c r="U118" s="5"/>
      <c r="V118" s="5"/>
      <c r="W118" s="5"/>
      <c r="AK118" s="5"/>
      <c r="AL118" s="5"/>
      <c r="AM118" s="5"/>
      <c r="AO118" s="5"/>
      <c r="AP118" s="5"/>
      <c r="AQ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</row>
    <row r="119" spans="21:126" x14ac:dyDescent="0.2">
      <c r="U119" s="5"/>
      <c r="V119" s="5"/>
      <c r="W119" s="5"/>
      <c r="AK119" s="5"/>
      <c r="AL119" s="5"/>
      <c r="AM119" s="5"/>
      <c r="AO119" s="5"/>
      <c r="AP119" s="5"/>
      <c r="AQ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</row>
    <row r="120" spans="21:126" x14ac:dyDescent="0.2">
      <c r="U120" s="5"/>
      <c r="V120" s="5"/>
      <c r="W120" s="5"/>
      <c r="AK120" s="5"/>
      <c r="AL120" s="5"/>
      <c r="AM120" s="5"/>
      <c r="AO120" s="5"/>
      <c r="AP120" s="5"/>
      <c r="AQ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</row>
    <row r="121" spans="21:126" x14ac:dyDescent="0.2">
      <c r="U121" s="5"/>
      <c r="V121" s="5"/>
      <c r="W121" s="5"/>
      <c r="AK121" s="5"/>
      <c r="AL121" s="5"/>
      <c r="AM121" s="5"/>
      <c r="AO121" s="5"/>
      <c r="AP121" s="5"/>
      <c r="AQ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</row>
    <row r="122" spans="21:126" x14ac:dyDescent="0.2">
      <c r="U122" s="5"/>
      <c r="V122" s="5"/>
      <c r="W122" s="5"/>
      <c r="AK122" s="5"/>
      <c r="AL122" s="5"/>
      <c r="AM122" s="5"/>
      <c r="AO122" s="5"/>
      <c r="AP122" s="5"/>
      <c r="AQ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</row>
    <row r="123" spans="21:126" x14ac:dyDescent="0.2">
      <c r="U123" s="5"/>
      <c r="V123" s="5"/>
      <c r="W123" s="5"/>
      <c r="AK123" s="5"/>
      <c r="AL123" s="5"/>
      <c r="AM123" s="5"/>
      <c r="AO123" s="5"/>
      <c r="AP123" s="5"/>
      <c r="AQ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</row>
    <row r="124" spans="21:126" x14ac:dyDescent="0.2">
      <c r="U124" s="5"/>
      <c r="V124" s="5"/>
      <c r="W124" s="5"/>
      <c r="AK124" s="5"/>
      <c r="AL124" s="5"/>
      <c r="AM124" s="5"/>
      <c r="AO124" s="5"/>
      <c r="AP124" s="5"/>
      <c r="AQ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</row>
    <row r="125" spans="21:126" x14ac:dyDescent="0.2">
      <c r="U125" s="5"/>
      <c r="V125" s="5"/>
      <c r="W125" s="5"/>
      <c r="AK125" s="5"/>
      <c r="AL125" s="5"/>
      <c r="AM125" s="5"/>
      <c r="AO125" s="5"/>
      <c r="AP125" s="5"/>
      <c r="AQ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</row>
    <row r="126" spans="21:126" x14ac:dyDescent="0.2">
      <c r="U126" s="5"/>
      <c r="V126" s="5"/>
      <c r="W126" s="5"/>
      <c r="AK126" s="5"/>
      <c r="AL126" s="5"/>
      <c r="AM126" s="5"/>
      <c r="AO126" s="5"/>
      <c r="AP126" s="5"/>
      <c r="AQ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</row>
    <row r="127" spans="21:126" x14ac:dyDescent="0.2">
      <c r="U127" s="5"/>
      <c r="V127" s="5"/>
      <c r="W127" s="5"/>
      <c r="AK127" s="5"/>
      <c r="AL127" s="5"/>
      <c r="AM127" s="5"/>
      <c r="AO127" s="5"/>
      <c r="AP127" s="5"/>
      <c r="AQ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</row>
    <row r="128" spans="21:126" x14ac:dyDescent="0.2">
      <c r="U128" s="5"/>
      <c r="V128" s="5"/>
      <c r="W128" s="5"/>
      <c r="AK128" s="5"/>
      <c r="AL128" s="5"/>
      <c r="AM128" s="5"/>
      <c r="AO128" s="5"/>
      <c r="AP128" s="5"/>
      <c r="AQ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</row>
    <row r="129" spans="21:126" x14ac:dyDescent="0.2">
      <c r="U129" s="5"/>
      <c r="V129" s="5"/>
      <c r="W129" s="5"/>
      <c r="AK129" s="5"/>
      <c r="AL129" s="5"/>
      <c r="AM129" s="5"/>
      <c r="AO129" s="5"/>
      <c r="AP129" s="5"/>
      <c r="AQ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</row>
    <row r="130" spans="21:126" x14ac:dyDescent="0.2">
      <c r="U130" s="5"/>
      <c r="V130" s="5"/>
      <c r="W130" s="5"/>
      <c r="AK130" s="5"/>
      <c r="AL130" s="5"/>
      <c r="AM130" s="5"/>
      <c r="AO130" s="5"/>
      <c r="AP130" s="5"/>
      <c r="AQ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</row>
    <row r="131" spans="21:126" x14ac:dyDescent="0.2">
      <c r="U131" s="5"/>
      <c r="V131" s="5"/>
      <c r="W131" s="5"/>
      <c r="AK131" s="5"/>
      <c r="AL131" s="5"/>
      <c r="AM131" s="5"/>
      <c r="AO131" s="5"/>
      <c r="AP131" s="5"/>
      <c r="AQ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</row>
    <row r="132" spans="21:126" x14ac:dyDescent="0.2">
      <c r="U132" s="5"/>
      <c r="V132" s="5"/>
      <c r="W132" s="5"/>
      <c r="AK132" s="5"/>
      <c r="AL132" s="5"/>
      <c r="AM132" s="5"/>
      <c r="AO132" s="5"/>
      <c r="AP132" s="5"/>
      <c r="AQ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</row>
    <row r="133" spans="21:126" x14ac:dyDescent="0.2">
      <c r="U133" s="5"/>
      <c r="V133" s="5"/>
      <c r="W133" s="5"/>
      <c r="AK133" s="5"/>
      <c r="AL133" s="5"/>
      <c r="AM133" s="5"/>
      <c r="AO133" s="5"/>
      <c r="AP133" s="5"/>
      <c r="AQ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</row>
    <row r="134" spans="21:126" x14ac:dyDescent="0.2">
      <c r="U134" s="5"/>
      <c r="V134" s="5"/>
      <c r="W134" s="5"/>
      <c r="AK134" s="5"/>
      <c r="AL134" s="5"/>
      <c r="AM134" s="5"/>
      <c r="AO134" s="5"/>
      <c r="AP134" s="5"/>
      <c r="AQ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</row>
    <row r="135" spans="21:126" x14ac:dyDescent="0.2">
      <c r="U135" s="5"/>
      <c r="V135" s="5"/>
      <c r="W135" s="5"/>
      <c r="AK135" s="5"/>
      <c r="AL135" s="5"/>
      <c r="AM135" s="5"/>
      <c r="AO135" s="5"/>
      <c r="AP135" s="5"/>
      <c r="AQ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</row>
    <row r="136" spans="21:126" x14ac:dyDescent="0.2">
      <c r="U136" s="5"/>
      <c r="V136" s="5"/>
      <c r="W136" s="5"/>
      <c r="AK136" s="5"/>
      <c r="AL136" s="5"/>
      <c r="AM136" s="5"/>
      <c r="AO136" s="5"/>
      <c r="AP136" s="5"/>
      <c r="AQ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</row>
    <row r="137" spans="21:126" x14ac:dyDescent="0.2">
      <c r="U137" s="5"/>
      <c r="V137" s="5"/>
      <c r="W137" s="5"/>
      <c r="AK137" s="5"/>
      <c r="AL137" s="5"/>
      <c r="AM137" s="5"/>
      <c r="AO137" s="5"/>
      <c r="AP137" s="5"/>
      <c r="AQ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</row>
    <row r="138" spans="21:126" x14ac:dyDescent="0.2">
      <c r="U138" s="5"/>
      <c r="V138" s="5"/>
      <c r="W138" s="5"/>
      <c r="AK138" s="5"/>
      <c r="AL138" s="5"/>
      <c r="AM138" s="5"/>
      <c r="AO138" s="5"/>
      <c r="AP138" s="5"/>
      <c r="AQ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</row>
    <row r="139" spans="21:126" x14ac:dyDescent="0.2">
      <c r="U139" s="5"/>
      <c r="V139" s="5"/>
      <c r="W139" s="5"/>
      <c r="AK139" s="5"/>
      <c r="AL139" s="5"/>
      <c r="AM139" s="5"/>
      <c r="AO139" s="5"/>
      <c r="AP139" s="5"/>
      <c r="AQ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</row>
    <row r="140" spans="21:126" x14ac:dyDescent="0.2">
      <c r="U140" s="5"/>
      <c r="V140" s="5"/>
      <c r="W140" s="5"/>
      <c r="AK140" s="5"/>
      <c r="AL140" s="5"/>
      <c r="AM140" s="5"/>
      <c r="AO140" s="5"/>
      <c r="AP140" s="5"/>
      <c r="AQ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</row>
    <row r="141" spans="21:126" x14ac:dyDescent="0.2">
      <c r="U141" s="5"/>
      <c r="V141" s="5"/>
      <c r="W141" s="5"/>
      <c r="AK141" s="5"/>
      <c r="AL141" s="5"/>
      <c r="AM141" s="5"/>
      <c r="AO141" s="5"/>
      <c r="AP141" s="5"/>
      <c r="AQ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</row>
    <row r="142" spans="21:126" x14ac:dyDescent="0.2">
      <c r="U142" s="5"/>
      <c r="V142" s="5"/>
      <c r="W142" s="5"/>
      <c r="AK142" s="5"/>
      <c r="AL142" s="5"/>
      <c r="AM142" s="5"/>
      <c r="AO142" s="5"/>
      <c r="AP142" s="5"/>
      <c r="AQ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</row>
    <row r="143" spans="21:126" x14ac:dyDescent="0.2">
      <c r="U143" s="5"/>
      <c r="V143" s="5"/>
      <c r="W143" s="5"/>
      <c r="AK143" s="5"/>
      <c r="AL143" s="5"/>
      <c r="AM143" s="5"/>
      <c r="AO143" s="5"/>
      <c r="AP143" s="5"/>
      <c r="AQ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</row>
    <row r="144" spans="21:126" x14ac:dyDescent="0.2">
      <c r="U144" s="5"/>
      <c r="V144" s="5"/>
      <c r="W144" s="5"/>
      <c r="AK144" s="5"/>
      <c r="AL144" s="5"/>
      <c r="AM144" s="5"/>
      <c r="AO144" s="5"/>
      <c r="AP144" s="5"/>
      <c r="AQ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</row>
    <row r="145" spans="21:126" x14ac:dyDescent="0.2">
      <c r="U145" s="5"/>
      <c r="V145" s="5"/>
      <c r="W145" s="5"/>
      <c r="AK145" s="5"/>
      <c r="AL145" s="5"/>
      <c r="AM145" s="5"/>
      <c r="AO145" s="5"/>
      <c r="AP145" s="5"/>
      <c r="AQ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</row>
    <row r="146" spans="21:126" x14ac:dyDescent="0.2">
      <c r="U146" s="5"/>
      <c r="V146" s="5"/>
      <c r="W146" s="5"/>
      <c r="AK146" s="5"/>
      <c r="AL146" s="5"/>
      <c r="AM146" s="5"/>
      <c r="AO146" s="5"/>
      <c r="AP146" s="5"/>
      <c r="AQ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</row>
    <row r="147" spans="21:126" x14ac:dyDescent="0.2">
      <c r="U147" s="5"/>
      <c r="V147" s="5"/>
      <c r="W147" s="5"/>
      <c r="AK147" s="5"/>
      <c r="AL147" s="5"/>
      <c r="AM147" s="5"/>
      <c r="AO147" s="5"/>
      <c r="AP147" s="5"/>
      <c r="AQ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</row>
    <row r="148" spans="21:126" x14ac:dyDescent="0.2">
      <c r="U148" s="5"/>
      <c r="V148" s="5"/>
      <c r="W148" s="5"/>
      <c r="AK148" s="5"/>
      <c r="AL148" s="5"/>
      <c r="AM148" s="5"/>
      <c r="AO148" s="5"/>
      <c r="AP148" s="5"/>
      <c r="AQ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</row>
    <row r="149" spans="21:126" x14ac:dyDescent="0.2">
      <c r="U149" s="5"/>
      <c r="V149" s="5"/>
      <c r="W149" s="5"/>
      <c r="AK149" s="5"/>
      <c r="AL149" s="5"/>
      <c r="AM149" s="5"/>
      <c r="AO149" s="5"/>
      <c r="AP149" s="5"/>
      <c r="AQ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</row>
    <row r="150" spans="21:126" x14ac:dyDescent="0.2">
      <c r="U150" s="5"/>
      <c r="V150" s="5"/>
      <c r="W150" s="5"/>
      <c r="AK150" s="5"/>
      <c r="AL150" s="5"/>
      <c r="AM150" s="5"/>
      <c r="AO150" s="5"/>
      <c r="AP150" s="5"/>
      <c r="AQ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</row>
    <row r="151" spans="21:126" x14ac:dyDescent="0.2">
      <c r="U151" s="5"/>
      <c r="V151" s="5"/>
      <c r="W151" s="5"/>
      <c r="AK151" s="5"/>
      <c r="AL151" s="5"/>
      <c r="AM151" s="5"/>
      <c r="AO151" s="5"/>
      <c r="AP151" s="5"/>
      <c r="AQ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</row>
    <row r="152" spans="21:126" x14ac:dyDescent="0.2">
      <c r="U152" s="5"/>
      <c r="V152" s="5"/>
      <c r="W152" s="5"/>
      <c r="AK152" s="5"/>
      <c r="AL152" s="5"/>
      <c r="AM152" s="5"/>
      <c r="AO152" s="5"/>
      <c r="AP152" s="5"/>
      <c r="AQ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</row>
    <row r="153" spans="21:126" x14ac:dyDescent="0.2">
      <c r="U153" s="5"/>
      <c r="V153" s="5"/>
      <c r="W153" s="5"/>
      <c r="AK153" s="5"/>
      <c r="AL153" s="5"/>
      <c r="AM153" s="5"/>
      <c r="AO153" s="5"/>
      <c r="AP153" s="5"/>
      <c r="AQ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</row>
    <row r="154" spans="21:126" x14ac:dyDescent="0.2">
      <c r="U154" s="5"/>
      <c r="V154" s="5"/>
      <c r="W154" s="5"/>
      <c r="AK154" s="5"/>
      <c r="AL154" s="5"/>
      <c r="AM154" s="5"/>
      <c r="AO154" s="5"/>
      <c r="AP154" s="5"/>
      <c r="AQ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</row>
    <row r="155" spans="21:126" x14ac:dyDescent="0.2">
      <c r="U155" s="5"/>
      <c r="V155" s="5"/>
      <c r="W155" s="5"/>
      <c r="AK155" s="5"/>
      <c r="AL155" s="5"/>
      <c r="AM155" s="5"/>
      <c r="AO155" s="5"/>
      <c r="AP155" s="5"/>
      <c r="AQ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</row>
    <row r="156" spans="21:126" x14ac:dyDescent="0.2">
      <c r="U156" s="5"/>
      <c r="V156" s="5"/>
      <c r="W156" s="5"/>
      <c r="AK156" s="5"/>
      <c r="AL156" s="5"/>
      <c r="AM156" s="5"/>
      <c r="AO156" s="5"/>
      <c r="AP156" s="5"/>
      <c r="AQ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</row>
    <row r="157" spans="21:126" x14ac:dyDescent="0.2">
      <c r="U157" s="5"/>
      <c r="V157" s="5"/>
      <c r="W157" s="5"/>
      <c r="AK157" s="5"/>
      <c r="AL157" s="5"/>
      <c r="AM157" s="5"/>
      <c r="AO157" s="5"/>
      <c r="AP157" s="5"/>
      <c r="AQ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</row>
    <row r="158" spans="21:126" x14ac:dyDescent="0.2">
      <c r="U158" s="5"/>
      <c r="V158" s="5"/>
      <c r="W158" s="5"/>
      <c r="AK158" s="5"/>
      <c r="AL158" s="5"/>
      <c r="AM158" s="5"/>
      <c r="AO158" s="5"/>
      <c r="AP158" s="5"/>
      <c r="AQ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</row>
    <row r="159" spans="21:126" x14ac:dyDescent="0.2">
      <c r="U159" s="5"/>
      <c r="V159" s="5"/>
      <c r="W159" s="5"/>
      <c r="AK159" s="5"/>
      <c r="AL159" s="5"/>
      <c r="AM159" s="5"/>
      <c r="AO159" s="5"/>
      <c r="AP159" s="5"/>
      <c r="AQ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</row>
    <row r="160" spans="21:126" x14ac:dyDescent="0.2">
      <c r="U160" s="5"/>
      <c r="V160" s="5"/>
      <c r="W160" s="5"/>
      <c r="AK160" s="5"/>
      <c r="AL160" s="5"/>
      <c r="AM160" s="5"/>
      <c r="AO160" s="5"/>
      <c r="AP160" s="5"/>
      <c r="AQ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</row>
    <row r="161" spans="21:126" x14ac:dyDescent="0.2">
      <c r="U161" s="5"/>
      <c r="V161" s="5"/>
      <c r="W161" s="5"/>
      <c r="AK161" s="5"/>
      <c r="AL161" s="5"/>
      <c r="AM161" s="5"/>
      <c r="AO161" s="5"/>
      <c r="AP161" s="5"/>
      <c r="AQ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</row>
    <row r="162" spans="21:126" x14ac:dyDescent="0.2">
      <c r="U162" s="5"/>
      <c r="V162" s="5"/>
      <c r="W162" s="5"/>
      <c r="AK162" s="5"/>
      <c r="AL162" s="5"/>
      <c r="AM162" s="5"/>
      <c r="AO162" s="5"/>
      <c r="AP162" s="5"/>
      <c r="AQ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</row>
    <row r="163" spans="21:126" x14ac:dyDescent="0.2">
      <c r="U163" s="5"/>
      <c r="V163" s="5"/>
      <c r="W163" s="5"/>
      <c r="AK163" s="5"/>
      <c r="AL163" s="5"/>
      <c r="AM163" s="5"/>
      <c r="AO163" s="5"/>
      <c r="AP163" s="5"/>
      <c r="AQ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</row>
    <row r="164" spans="21:126" x14ac:dyDescent="0.2">
      <c r="U164" s="5"/>
      <c r="V164" s="5"/>
      <c r="W164" s="5"/>
      <c r="AK164" s="5"/>
      <c r="AL164" s="5"/>
      <c r="AM164" s="5"/>
      <c r="AO164" s="5"/>
      <c r="AP164" s="5"/>
      <c r="AQ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</row>
    <row r="165" spans="21:126" x14ac:dyDescent="0.2">
      <c r="U165" s="5"/>
      <c r="V165" s="5"/>
      <c r="W165" s="5"/>
      <c r="AK165" s="5"/>
      <c r="AL165" s="5"/>
      <c r="AM165" s="5"/>
      <c r="AO165" s="5"/>
      <c r="AP165" s="5"/>
      <c r="AQ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</row>
    <row r="166" spans="21:126" x14ac:dyDescent="0.2">
      <c r="U166" s="5"/>
      <c r="V166" s="5"/>
      <c r="W166" s="5"/>
      <c r="AK166" s="5"/>
      <c r="AL166" s="5"/>
      <c r="AM166" s="5"/>
      <c r="AO166" s="5"/>
      <c r="AP166" s="5"/>
      <c r="AQ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</row>
    <row r="167" spans="21:126" x14ac:dyDescent="0.2">
      <c r="U167" s="5"/>
      <c r="V167" s="5"/>
      <c r="W167" s="5"/>
      <c r="AK167" s="5"/>
      <c r="AL167" s="5"/>
      <c r="AM167" s="5"/>
      <c r="AO167" s="5"/>
      <c r="AP167" s="5"/>
      <c r="AQ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</row>
    <row r="168" spans="21:126" x14ac:dyDescent="0.2">
      <c r="U168" s="5"/>
      <c r="V168" s="5"/>
      <c r="W168" s="5"/>
      <c r="AK168" s="5"/>
      <c r="AL168" s="5"/>
      <c r="AM168" s="5"/>
      <c r="AO168" s="5"/>
      <c r="AP168" s="5"/>
      <c r="AQ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</row>
    <row r="169" spans="21:126" x14ac:dyDescent="0.2">
      <c r="U169" s="5"/>
      <c r="V169" s="5"/>
      <c r="W169" s="5"/>
      <c r="AK169" s="5"/>
      <c r="AL169" s="5"/>
      <c r="AM169" s="5"/>
      <c r="AO169" s="5"/>
      <c r="AP169" s="5"/>
      <c r="AQ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</row>
    <row r="170" spans="21:126" x14ac:dyDescent="0.2">
      <c r="U170" s="5"/>
      <c r="V170" s="5"/>
      <c r="W170" s="5"/>
      <c r="AK170" s="5"/>
      <c r="AL170" s="5"/>
      <c r="AM170" s="5"/>
      <c r="AO170" s="5"/>
      <c r="AP170" s="5"/>
      <c r="AQ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</row>
    <row r="171" spans="21:126" x14ac:dyDescent="0.2">
      <c r="U171" s="5"/>
      <c r="V171" s="5"/>
      <c r="W171" s="5"/>
      <c r="AK171" s="5"/>
      <c r="AL171" s="5"/>
      <c r="AM171" s="5"/>
      <c r="AO171" s="5"/>
      <c r="AP171" s="5"/>
      <c r="AQ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</row>
    <row r="172" spans="21:126" x14ac:dyDescent="0.2">
      <c r="U172" s="5"/>
      <c r="V172" s="5"/>
      <c r="W172" s="5"/>
      <c r="AK172" s="5"/>
      <c r="AL172" s="5"/>
      <c r="AM172" s="5"/>
      <c r="AO172" s="5"/>
      <c r="AP172" s="5"/>
      <c r="AQ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</row>
    <row r="173" spans="21:126" x14ac:dyDescent="0.2">
      <c r="U173" s="5"/>
      <c r="V173" s="5"/>
      <c r="W173" s="5"/>
      <c r="AK173" s="5"/>
      <c r="AL173" s="5"/>
      <c r="AM173" s="5"/>
      <c r="AO173" s="5"/>
      <c r="AP173" s="5"/>
      <c r="AQ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</row>
    <row r="174" spans="21:126" x14ac:dyDescent="0.2">
      <c r="U174" s="5"/>
      <c r="V174" s="5"/>
      <c r="W174" s="5"/>
      <c r="AK174" s="5"/>
      <c r="AL174" s="5"/>
      <c r="AM174" s="5"/>
      <c r="AO174" s="5"/>
      <c r="AP174" s="5"/>
      <c r="AQ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</row>
    <row r="175" spans="21:126" x14ac:dyDescent="0.2">
      <c r="U175" s="5"/>
      <c r="V175" s="5"/>
      <c r="W175" s="5"/>
      <c r="AK175" s="5"/>
      <c r="AL175" s="5"/>
      <c r="AM175" s="5"/>
      <c r="AO175" s="5"/>
      <c r="AP175" s="5"/>
      <c r="AQ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</row>
    <row r="176" spans="21:126" x14ac:dyDescent="0.2">
      <c r="U176" s="5"/>
      <c r="V176" s="5"/>
      <c r="W176" s="5"/>
      <c r="AK176" s="5"/>
      <c r="AL176" s="5"/>
      <c r="AM176" s="5"/>
      <c r="AO176" s="5"/>
      <c r="AP176" s="5"/>
      <c r="AQ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</row>
    <row r="177" spans="21:126" x14ac:dyDescent="0.2">
      <c r="U177" s="5"/>
      <c r="V177" s="5"/>
      <c r="W177" s="5"/>
      <c r="AK177" s="5"/>
      <c r="AL177" s="5"/>
      <c r="AM177" s="5"/>
      <c r="AO177" s="5"/>
      <c r="AP177" s="5"/>
      <c r="AQ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</row>
    <row r="178" spans="21:126" x14ac:dyDescent="0.2">
      <c r="U178" s="5"/>
      <c r="V178" s="5"/>
      <c r="W178" s="5"/>
      <c r="AK178" s="5"/>
      <c r="AL178" s="5"/>
      <c r="AM178" s="5"/>
      <c r="AO178" s="5"/>
      <c r="AP178" s="5"/>
      <c r="AQ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</row>
    <row r="179" spans="21:126" x14ac:dyDescent="0.2">
      <c r="U179" s="5"/>
      <c r="V179" s="5"/>
      <c r="W179" s="5"/>
      <c r="AK179" s="5"/>
      <c r="AL179" s="5"/>
      <c r="AM179" s="5"/>
      <c r="AO179" s="5"/>
      <c r="AP179" s="5"/>
      <c r="AQ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</row>
    <row r="180" spans="21:126" x14ac:dyDescent="0.2">
      <c r="U180" s="5"/>
      <c r="V180" s="5"/>
      <c r="W180" s="5"/>
      <c r="AK180" s="5"/>
      <c r="AL180" s="5"/>
      <c r="AM180" s="5"/>
      <c r="AO180" s="5"/>
      <c r="AP180" s="5"/>
      <c r="AQ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</row>
    <row r="181" spans="21:126" x14ac:dyDescent="0.2">
      <c r="U181" s="5"/>
      <c r="V181" s="5"/>
      <c r="W181" s="5"/>
      <c r="AK181" s="5"/>
      <c r="AL181" s="5"/>
      <c r="AM181" s="5"/>
      <c r="AO181" s="5"/>
      <c r="AP181" s="5"/>
      <c r="AQ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</row>
    <row r="182" spans="21:126" x14ac:dyDescent="0.2">
      <c r="U182" s="5"/>
      <c r="V182" s="5"/>
      <c r="W182" s="5"/>
      <c r="AK182" s="5"/>
      <c r="AL182" s="5"/>
      <c r="AM182" s="5"/>
      <c r="AO182" s="5"/>
      <c r="AP182" s="5"/>
      <c r="AQ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</row>
    <row r="183" spans="21:126" x14ac:dyDescent="0.2">
      <c r="U183" s="5"/>
      <c r="V183" s="5"/>
      <c r="W183" s="5"/>
      <c r="AK183" s="5"/>
      <c r="AL183" s="5"/>
      <c r="AM183" s="5"/>
      <c r="AO183" s="5"/>
      <c r="AP183" s="5"/>
      <c r="AQ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</row>
    <row r="184" spans="21:126" x14ac:dyDescent="0.2">
      <c r="U184" s="5"/>
      <c r="V184" s="5"/>
      <c r="W184" s="5"/>
      <c r="AK184" s="5"/>
      <c r="AL184" s="5"/>
      <c r="AM184" s="5"/>
      <c r="AO184" s="5"/>
      <c r="AP184" s="5"/>
      <c r="AQ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</row>
    <row r="185" spans="21:126" x14ac:dyDescent="0.2">
      <c r="U185" s="5"/>
      <c r="V185" s="5"/>
      <c r="W185" s="5"/>
      <c r="AK185" s="5"/>
      <c r="AL185" s="5"/>
      <c r="AM185" s="5"/>
      <c r="AO185" s="5"/>
      <c r="AP185" s="5"/>
      <c r="AQ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</row>
    <row r="186" spans="21:126" x14ac:dyDescent="0.2">
      <c r="U186" s="5"/>
      <c r="V186" s="5"/>
      <c r="W186" s="5"/>
      <c r="AK186" s="5"/>
      <c r="AL186" s="5"/>
      <c r="AM186" s="5"/>
      <c r="AO186" s="5"/>
      <c r="AP186" s="5"/>
      <c r="AQ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</row>
    <row r="187" spans="21:126" x14ac:dyDescent="0.2">
      <c r="U187" s="5"/>
      <c r="V187" s="5"/>
      <c r="W187" s="5"/>
      <c r="AK187" s="5"/>
      <c r="AL187" s="5"/>
      <c r="AM187" s="5"/>
      <c r="AO187" s="5"/>
      <c r="AP187" s="5"/>
      <c r="AQ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</row>
    <row r="188" spans="21:126" x14ac:dyDescent="0.2">
      <c r="U188" s="5"/>
      <c r="V188" s="5"/>
      <c r="W188" s="5"/>
      <c r="AK188" s="5"/>
      <c r="AL188" s="5"/>
      <c r="AM188" s="5"/>
      <c r="AO188" s="5"/>
      <c r="AP188" s="5"/>
      <c r="AQ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</row>
    <row r="189" spans="21:126" x14ac:dyDescent="0.2">
      <c r="U189" s="5"/>
      <c r="V189" s="5"/>
      <c r="W189" s="5"/>
      <c r="AK189" s="5"/>
      <c r="AL189" s="5"/>
      <c r="AM189" s="5"/>
      <c r="AO189" s="5"/>
      <c r="AP189" s="5"/>
      <c r="AQ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</row>
    <row r="190" spans="21:126" x14ac:dyDescent="0.2">
      <c r="U190" s="5"/>
      <c r="V190" s="5"/>
      <c r="W190" s="5"/>
      <c r="AK190" s="5"/>
      <c r="AL190" s="5"/>
      <c r="AM190" s="5"/>
      <c r="AO190" s="5"/>
      <c r="AP190" s="5"/>
      <c r="AQ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</row>
    <row r="191" spans="21:126" x14ac:dyDescent="0.2">
      <c r="U191" s="5"/>
      <c r="V191" s="5"/>
      <c r="W191" s="5"/>
      <c r="AK191" s="5"/>
      <c r="AL191" s="5"/>
      <c r="AM191" s="5"/>
      <c r="AO191" s="5"/>
      <c r="AP191" s="5"/>
      <c r="AQ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</row>
    <row r="192" spans="21:126" x14ac:dyDescent="0.2">
      <c r="U192" s="5"/>
      <c r="V192" s="5"/>
      <c r="W192" s="5"/>
      <c r="AK192" s="5"/>
      <c r="AL192" s="5"/>
      <c r="AM192" s="5"/>
      <c r="AO192" s="5"/>
      <c r="AP192" s="5"/>
      <c r="AQ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</row>
    <row r="193" spans="21:126" x14ac:dyDescent="0.2">
      <c r="U193" s="5"/>
      <c r="V193" s="5"/>
      <c r="W193" s="5"/>
      <c r="AK193" s="5"/>
      <c r="AL193" s="5"/>
      <c r="AM193" s="5"/>
      <c r="AO193" s="5"/>
      <c r="AP193" s="5"/>
      <c r="AQ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</row>
    <row r="194" spans="21:126" x14ac:dyDescent="0.2">
      <c r="U194" s="5"/>
      <c r="V194" s="5"/>
      <c r="W194" s="5"/>
      <c r="AK194" s="5"/>
      <c r="AL194" s="5"/>
      <c r="AM194" s="5"/>
      <c r="AO194" s="5"/>
      <c r="AP194" s="5"/>
      <c r="AQ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</row>
    <row r="195" spans="21:126" x14ac:dyDescent="0.2">
      <c r="U195" s="5"/>
      <c r="V195" s="5"/>
      <c r="W195" s="5"/>
      <c r="AK195" s="5"/>
      <c r="AL195" s="5"/>
      <c r="AM195" s="5"/>
      <c r="AO195" s="5"/>
      <c r="AP195" s="5"/>
      <c r="AQ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</row>
    <row r="196" spans="21:126" x14ac:dyDescent="0.2">
      <c r="U196" s="5"/>
      <c r="V196" s="5"/>
      <c r="W196" s="5"/>
      <c r="AK196" s="5"/>
      <c r="AL196" s="5"/>
      <c r="AM196" s="5"/>
      <c r="AO196" s="5"/>
      <c r="AP196" s="5"/>
      <c r="AQ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</row>
    <row r="197" spans="21:126" x14ac:dyDescent="0.2">
      <c r="U197" s="5"/>
      <c r="V197" s="5"/>
      <c r="W197" s="5"/>
      <c r="AK197" s="5"/>
      <c r="AL197" s="5"/>
      <c r="AM197" s="5"/>
      <c r="AO197" s="5"/>
      <c r="AP197" s="5"/>
      <c r="AQ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</row>
    <row r="198" spans="21:126" x14ac:dyDescent="0.2">
      <c r="U198" s="5"/>
      <c r="V198" s="5"/>
      <c r="W198" s="5"/>
      <c r="AK198" s="5"/>
      <c r="AL198" s="5"/>
      <c r="AM198" s="5"/>
      <c r="AO198" s="5"/>
      <c r="AP198" s="5"/>
      <c r="AQ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</row>
    <row r="199" spans="21:126" x14ac:dyDescent="0.2">
      <c r="U199" s="5"/>
      <c r="V199" s="5"/>
      <c r="W199" s="5"/>
      <c r="AK199" s="5"/>
      <c r="AL199" s="5"/>
      <c r="AM199" s="5"/>
      <c r="AO199" s="5"/>
      <c r="AP199" s="5"/>
      <c r="AQ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</row>
    <row r="200" spans="21:126" x14ac:dyDescent="0.2">
      <c r="U200" s="5"/>
      <c r="V200" s="5"/>
      <c r="W200" s="5"/>
      <c r="AK200" s="5"/>
      <c r="AL200" s="5"/>
      <c r="AM200" s="5"/>
      <c r="AO200" s="5"/>
      <c r="AP200" s="5"/>
      <c r="AQ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</row>
    <row r="201" spans="21:126" x14ac:dyDescent="0.2">
      <c r="U201" s="5"/>
      <c r="V201" s="5"/>
      <c r="W201" s="5"/>
      <c r="AK201" s="5"/>
      <c r="AL201" s="5"/>
      <c r="AM201" s="5"/>
      <c r="AO201" s="5"/>
      <c r="AP201" s="5"/>
      <c r="AQ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</row>
    <row r="202" spans="21:126" x14ac:dyDescent="0.2">
      <c r="U202" s="5"/>
      <c r="V202" s="5"/>
      <c r="W202" s="5"/>
      <c r="AK202" s="5"/>
      <c r="AL202" s="5"/>
      <c r="AM202" s="5"/>
      <c r="AO202" s="5"/>
      <c r="AP202" s="5"/>
      <c r="AQ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</row>
    <row r="203" spans="21:126" x14ac:dyDescent="0.2">
      <c r="U203" s="5"/>
      <c r="V203" s="5"/>
      <c r="W203" s="5"/>
      <c r="AK203" s="5"/>
      <c r="AL203" s="5"/>
      <c r="AM203" s="5"/>
      <c r="AO203" s="5"/>
      <c r="AP203" s="5"/>
      <c r="AQ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</row>
    <row r="204" spans="21:126" x14ac:dyDescent="0.2">
      <c r="U204" s="5"/>
      <c r="V204" s="5"/>
      <c r="W204" s="5"/>
      <c r="AK204" s="5"/>
      <c r="AL204" s="5"/>
      <c r="AM204" s="5"/>
      <c r="AO204" s="5"/>
      <c r="AP204" s="5"/>
      <c r="AQ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</row>
    <row r="205" spans="21:126" x14ac:dyDescent="0.2">
      <c r="U205" s="5"/>
      <c r="V205" s="5"/>
      <c r="W205" s="5"/>
      <c r="AK205" s="5"/>
      <c r="AL205" s="5"/>
      <c r="AM205" s="5"/>
      <c r="AO205" s="5"/>
      <c r="AP205" s="5"/>
      <c r="AQ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</row>
    <row r="206" spans="21:126" x14ac:dyDescent="0.2">
      <c r="U206" s="5"/>
      <c r="V206" s="5"/>
      <c r="W206" s="5"/>
      <c r="AK206" s="5"/>
      <c r="AL206" s="5"/>
      <c r="AM206" s="5"/>
      <c r="AO206" s="5"/>
      <c r="AP206" s="5"/>
      <c r="AQ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</row>
    <row r="207" spans="21:126" x14ac:dyDescent="0.2">
      <c r="U207" s="5"/>
      <c r="V207" s="5"/>
      <c r="W207" s="5"/>
      <c r="AK207" s="5"/>
      <c r="AL207" s="5"/>
      <c r="AM207" s="5"/>
      <c r="AO207" s="5"/>
      <c r="AP207" s="5"/>
      <c r="AQ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</row>
    <row r="208" spans="21:126" x14ac:dyDescent="0.2">
      <c r="U208" s="5"/>
      <c r="V208" s="5"/>
      <c r="W208" s="5"/>
      <c r="AK208" s="5"/>
      <c r="AL208" s="5"/>
      <c r="AM208" s="5"/>
      <c r="AO208" s="5"/>
      <c r="AP208" s="5"/>
      <c r="AQ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</row>
    <row r="209" spans="21:126" x14ac:dyDescent="0.2">
      <c r="U209" s="5"/>
      <c r="V209" s="5"/>
      <c r="W209" s="5"/>
      <c r="AK209" s="5"/>
      <c r="AL209" s="5"/>
      <c r="AM209" s="5"/>
      <c r="AO209" s="5"/>
      <c r="AP209" s="5"/>
      <c r="AQ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</row>
    <row r="210" spans="21:126" x14ac:dyDescent="0.2">
      <c r="U210" s="5"/>
      <c r="V210" s="5"/>
      <c r="W210" s="5"/>
      <c r="AK210" s="5"/>
      <c r="AL210" s="5"/>
      <c r="AM210" s="5"/>
      <c r="AO210" s="5"/>
      <c r="AP210" s="5"/>
      <c r="AQ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</row>
    <row r="211" spans="21:126" x14ac:dyDescent="0.2">
      <c r="U211" s="5"/>
      <c r="V211" s="5"/>
      <c r="W211" s="5"/>
      <c r="AK211" s="5"/>
      <c r="AL211" s="5"/>
      <c r="AM211" s="5"/>
      <c r="AO211" s="5"/>
      <c r="AP211" s="5"/>
      <c r="AQ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</row>
    <row r="212" spans="21:126" x14ac:dyDescent="0.2">
      <c r="U212" s="5"/>
      <c r="V212" s="5"/>
      <c r="W212" s="5"/>
      <c r="AK212" s="5"/>
      <c r="AL212" s="5"/>
      <c r="AM212" s="5"/>
      <c r="AO212" s="5"/>
      <c r="AP212" s="5"/>
      <c r="AQ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</row>
    <row r="213" spans="21:126" x14ac:dyDescent="0.2">
      <c r="U213" s="5"/>
      <c r="V213" s="5"/>
      <c r="W213" s="5"/>
      <c r="AK213" s="5"/>
      <c r="AL213" s="5"/>
      <c r="AM213" s="5"/>
      <c r="AO213" s="5"/>
      <c r="AP213" s="5"/>
      <c r="AQ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</row>
    <row r="214" spans="21:126" x14ac:dyDescent="0.2">
      <c r="U214" s="5"/>
      <c r="V214" s="5"/>
      <c r="W214" s="5"/>
      <c r="AK214" s="5"/>
      <c r="AL214" s="5"/>
      <c r="AM214" s="5"/>
      <c r="AO214" s="5"/>
      <c r="AP214" s="5"/>
      <c r="AQ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</row>
    <row r="215" spans="21:126" x14ac:dyDescent="0.2">
      <c r="U215" s="5"/>
      <c r="V215" s="5"/>
      <c r="W215" s="5"/>
      <c r="AK215" s="5"/>
      <c r="AL215" s="5"/>
      <c r="AM215" s="5"/>
      <c r="AO215" s="5"/>
      <c r="AP215" s="5"/>
      <c r="AQ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</row>
    <row r="216" spans="21:126" x14ac:dyDescent="0.2">
      <c r="U216" s="5"/>
      <c r="V216" s="5"/>
      <c r="W216" s="5"/>
      <c r="AK216" s="5"/>
      <c r="AL216" s="5"/>
      <c r="AM216" s="5"/>
      <c r="AO216" s="5"/>
      <c r="AP216" s="5"/>
      <c r="AQ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</row>
    <row r="217" spans="21:126" x14ac:dyDescent="0.2">
      <c r="U217" s="5"/>
      <c r="V217" s="5"/>
      <c r="W217" s="5"/>
      <c r="AK217" s="5"/>
      <c r="AL217" s="5"/>
      <c r="AM217" s="5"/>
      <c r="AO217" s="5"/>
      <c r="AP217" s="5"/>
      <c r="AQ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</row>
    <row r="218" spans="21:126" x14ac:dyDescent="0.2">
      <c r="U218" s="5"/>
      <c r="V218" s="5"/>
      <c r="W218" s="5"/>
      <c r="AK218" s="5"/>
      <c r="AL218" s="5"/>
      <c r="AM218" s="5"/>
      <c r="AO218" s="5"/>
      <c r="AP218" s="5"/>
      <c r="AQ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</row>
    <row r="219" spans="21:126" x14ac:dyDescent="0.2">
      <c r="U219" s="5"/>
      <c r="V219" s="5"/>
      <c r="W219" s="5"/>
      <c r="AK219" s="5"/>
      <c r="AL219" s="5"/>
      <c r="AM219" s="5"/>
      <c r="AO219" s="5"/>
      <c r="AP219" s="5"/>
      <c r="AQ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</row>
    <row r="220" spans="21:126" x14ac:dyDescent="0.2">
      <c r="U220" s="5"/>
      <c r="V220" s="5"/>
      <c r="W220" s="5"/>
      <c r="AK220" s="5"/>
      <c r="AL220" s="5"/>
      <c r="AM220" s="5"/>
      <c r="AO220" s="5"/>
      <c r="AP220" s="5"/>
      <c r="AQ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</row>
    <row r="221" spans="21:126" x14ac:dyDescent="0.2">
      <c r="U221" s="5"/>
      <c r="V221" s="5"/>
      <c r="W221" s="5"/>
      <c r="AK221" s="5"/>
      <c r="AL221" s="5"/>
      <c r="AM221" s="5"/>
      <c r="AO221" s="5"/>
      <c r="AP221" s="5"/>
      <c r="AQ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</row>
    <row r="222" spans="21:126" x14ac:dyDescent="0.2">
      <c r="U222" s="5"/>
      <c r="V222" s="5"/>
      <c r="W222" s="5"/>
      <c r="AK222" s="5"/>
      <c r="AL222" s="5"/>
      <c r="AM222" s="5"/>
      <c r="AO222" s="5"/>
      <c r="AP222" s="5"/>
      <c r="AQ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</row>
    <row r="223" spans="21:126" x14ac:dyDescent="0.2">
      <c r="U223" s="5"/>
      <c r="V223" s="5"/>
      <c r="W223" s="5"/>
      <c r="AK223" s="5"/>
      <c r="AL223" s="5"/>
      <c r="AM223" s="5"/>
      <c r="AO223" s="5"/>
      <c r="AP223" s="5"/>
      <c r="AQ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</row>
    <row r="224" spans="21:126" x14ac:dyDescent="0.2">
      <c r="U224" s="5"/>
      <c r="V224" s="5"/>
      <c r="W224" s="5"/>
      <c r="AK224" s="5"/>
      <c r="AL224" s="5"/>
      <c r="AM224" s="5"/>
      <c r="AO224" s="5"/>
      <c r="AP224" s="5"/>
      <c r="AQ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</row>
    <row r="225" spans="21:126" x14ac:dyDescent="0.2">
      <c r="U225" s="5"/>
      <c r="V225" s="5"/>
      <c r="W225" s="5"/>
      <c r="AK225" s="5"/>
      <c r="AL225" s="5"/>
      <c r="AM225" s="5"/>
      <c r="AO225" s="5"/>
      <c r="AP225" s="5"/>
      <c r="AQ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</row>
    <row r="226" spans="21:126" x14ac:dyDescent="0.2">
      <c r="U226" s="5"/>
      <c r="V226" s="5"/>
      <c r="W226" s="5"/>
      <c r="AK226" s="5"/>
      <c r="AL226" s="5"/>
      <c r="AM226" s="5"/>
      <c r="AO226" s="5"/>
      <c r="AP226" s="5"/>
      <c r="AQ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</row>
    <row r="227" spans="21:126" x14ac:dyDescent="0.2">
      <c r="U227" s="5"/>
      <c r="V227" s="5"/>
      <c r="W227" s="5"/>
      <c r="AK227" s="5"/>
      <c r="AL227" s="5"/>
      <c r="AM227" s="5"/>
      <c r="AO227" s="5"/>
      <c r="AP227" s="5"/>
      <c r="AQ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</row>
    <row r="228" spans="21:126" x14ac:dyDescent="0.2">
      <c r="U228" s="5"/>
      <c r="V228" s="5"/>
      <c r="W228" s="5"/>
      <c r="AK228" s="5"/>
      <c r="AL228" s="5"/>
      <c r="AM228" s="5"/>
      <c r="AO228" s="5"/>
      <c r="AP228" s="5"/>
      <c r="AQ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</row>
    <row r="229" spans="21:126" x14ac:dyDescent="0.2">
      <c r="U229" s="5"/>
      <c r="V229" s="5"/>
      <c r="W229" s="5"/>
      <c r="AK229" s="5"/>
      <c r="AL229" s="5"/>
      <c r="AM229" s="5"/>
      <c r="AO229" s="5"/>
      <c r="AP229" s="5"/>
      <c r="AQ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</row>
    <row r="230" spans="21:126" x14ac:dyDescent="0.2">
      <c r="U230" s="5"/>
      <c r="V230" s="5"/>
      <c r="W230" s="5"/>
      <c r="AK230" s="5"/>
      <c r="AL230" s="5"/>
      <c r="AM230" s="5"/>
      <c r="AO230" s="5"/>
      <c r="AP230" s="5"/>
      <c r="AQ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</row>
    <row r="231" spans="21:126" x14ac:dyDescent="0.2">
      <c r="U231" s="5"/>
      <c r="V231" s="5"/>
      <c r="W231" s="5"/>
      <c r="AK231" s="5"/>
      <c r="AL231" s="5"/>
      <c r="AM231" s="5"/>
      <c r="AO231" s="5"/>
      <c r="AP231" s="5"/>
      <c r="AQ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</row>
    <row r="232" spans="21:126" x14ac:dyDescent="0.2">
      <c r="U232" s="5"/>
      <c r="V232" s="5"/>
      <c r="W232" s="5"/>
      <c r="AK232" s="5"/>
      <c r="AL232" s="5"/>
      <c r="AM232" s="5"/>
      <c r="AO232" s="5"/>
      <c r="AP232" s="5"/>
      <c r="AQ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</row>
    <row r="233" spans="21:126" x14ac:dyDescent="0.2">
      <c r="U233" s="5"/>
      <c r="V233" s="5"/>
      <c r="W233" s="5"/>
      <c r="AK233" s="5"/>
      <c r="AL233" s="5"/>
      <c r="AM233" s="5"/>
      <c r="AO233" s="5"/>
      <c r="AP233" s="5"/>
      <c r="AQ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</row>
    <row r="234" spans="21:126" x14ac:dyDescent="0.2">
      <c r="U234" s="5"/>
      <c r="V234" s="5"/>
      <c r="W234" s="5"/>
      <c r="AK234" s="5"/>
      <c r="AL234" s="5"/>
      <c r="AM234" s="5"/>
      <c r="AO234" s="5"/>
      <c r="AP234" s="5"/>
      <c r="AQ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</row>
    <row r="235" spans="21:126" x14ac:dyDescent="0.2">
      <c r="U235" s="5"/>
      <c r="V235" s="5"/>
      <c r="W235" s="5"/>
      <c r="AK235" s="5"/>
      <c r="AL235" s="5"/>
      <c r="AM235" s="5"/>
      <c r="AO235" s="5"/>
      <c r="AP235" s="5"/>
      <c r="AQ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</row>
    <row r="236" spans="21:126" x14ac:dyDescent="0.2">
      <c r="U236" s="5"/>
      <c r="V236" s="5"/>
      <c r="W236" s="5"/>
      <c r="AK236" s="5"/>
      <c r="AL236" s="5"/>
      <c r="AM236" s="5"/>
      <c r="AO236" s="5"/>
      <c r="AP236" s="5"/>
      <c r="AQ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</row>
    <row r="237" spans="21:126" x14ac:dyDescent="0.2">
      <c r="U237" s="5"/>
      <c r="V237" s="5"/>
      <c r="W237" s="5"/>
      <c r="AK237" s="5"/>
      <c r="AL237" s="5"/>
      <c r="AM237" s="5"/>
      <c r="AO237" s="5"/>
      <c r="AP237" s="5"/>
      <c r="AQ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</row>
    <row r="238" spans="21:126" x14ac:dyDescent="0.2">
      <c r="U238" s="5"/>
      <c r="V238" s="5"/>
      <c r="W238" s="5"/>
      <c r="AK238" s="5"/>
      <c r="AL238" s="5"/>
      <c r="AM238" s="5"/>
      <c r="AO238" s="5"/>
      <c r="AP238" s="5"/>
      <c r="AQ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</row>
    <row r="239" spans="21:126" x14ac:dyDescent="0.2">
      <c r="U239" s="5"/>
      <c r="V239" s="5"/>
      <c r="W239" s="5"/>
      <c r="AK239" s="5"/>
      <c r="AL239" s="5"/>
      <c r="AM239" s="5"/>
      <c r="AO239" s="5"/>
      <c r="AP239" s="5"/>
      <c r="AQ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</row>
    <row r="240" spans="21:126" x14ac:dyDescent="0.2">
      <c r="U240" s="5"/>
      <c r="V240" s="5"/>
      <c r="W240" s="5"/>
      <c r="AK240" s="5"/>
      <c r="AL240" s="5"/>
      <c r="AM240" s="5"/>
      <c r="AO240" s="5"/>
      <c r="AP240" s="5"/>
      <c r="AQ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</row>
    <row r="241" spans="21:126" x14ac:dyDescent="0.2">
      <c r="U241" s="5"/>
      <c r="V241" s="5"/>
      <c r="W241" s="5"/>
      <c r="AK241" s="5"/>
      <c r="AL241" s="5"/>
      <c r="AM241" s="5"/>
      <c r="AO241" s="5"/>
      <c r="AP241" s="5"/>
      <c r="AQ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</row>
    <row r="242" spans="21:126" x14ac:dyDescent="0.2">
      <c r="U242" s="5"/>
      <c r="V242" s="5"/>
      <c r="W242" s="5"/>
      <c r="AK242" s="5"/>
      <c r="AL242" s="5"/>
      <c r="AM242" s="5"/>
      <c r="AO242" s="5"/>
      <c r="AP242" s="5"/>
      <c r="AQ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</row>
    <row r="243" spans="21:126" x14ac:dyDescent="0.2">
      <c r="U243" s="5"/>
      <c r="V243" s="5"/>
      <c r="W243" s="5"/>
      <c r="AK243" s="5"/>
      <c r="AL243" s="5"/>
      <c r="AM243" s="5"/>
      <c r="AO243" s="5"/>
      <c r="AP243" s="5"/>
      <c r="AQ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</row>
    <row r="244" spans="21:126" x14ac:dyDescent="0.2">
      <c r="U244" s="5"/>
      <c r="V244" s="5"/>
      <c r="W244" s="5"/>
      <c r="AK244" s="5"/>
      <c r="AL244" s="5"/>
      <c r="AM244" s="5"/>
      <c r="AO244" s="5"/>
      <c r="AP244" s="5"/>
      <c r="AQ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</row>
    <row r="245" spans="21:126" x14ac:dyDescent="0.2">
      <c r="U245" s="5"/>
      <c r="V245" s="5"/>
      <c r="W245" s="5"/>
      <c r="AK245" s="5"/>
      <c r="AL245" s="5"/>
      <c r="AM245" s="5"/>
      <c r="AO245" s="5"/>
      <c r="AP245" s="5"/>
      <c r="AQ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</row>
    <row r="246" spans="21:126" x14ac:dyDescent="0.2">
      <c r="U246" s="5"/>
      <c r="V246" s="5"/>
      <c r="W246" s="5"/>
      <c r="AK246" s="5"/>
      <c r="AL246" s="5"/>
      <c r="AM246" s="5"/>
      <c r="AO246" s="5"/>
      <c r="AP246" s="5"/>
      <c r="AQ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</row>
    <row r="247" spans="21:126" x14ac:dyDescent="0.2">
      <c r="U247" s="5"/>
      <c r="V247" s="5"/>
      <c r="W247" s="5"/>
      <c r="AK247" s="5"/>
      <c r="AL247" s="5"/>
      <c r="AM247" s="5"/>
      <c r="AO247" s="5"/>
      <c r="AP247" s="5"/>
      <c r="AQ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</row>
    <row r="248" spans="21:126" x14ac:dyDescent="0.2">
      <c r="U248" s="5"/>
      <c r="V248" s="5"/>
      <c r="W248" s="5"/>
      <c r="AK248" s="5"/>
      <c r="AL248" s="5"/>
      <c r="AM248" s="5"/>
      <c r="AO248" s="5"/>
      <c r="AP248" s="5"/>
      <c r="AQ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</row>
    <row r="249" spans="21:126" x14ac:dyDescent="0.2">
      <c r="U249" s="5"/>
      <c r="V249" s="5"/>
      <c r="W249" s="5"/>
      <c r="AK249" s="5"/>
      <c r="AL249" s="5"/>
      <c r="AM249" s="5"/>
      <c r="AO249" s="5"/>
      <c r="AP249" s="5"/>
      <c r="AQ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</row>
    <row r="250" spans="21:126" x14ac:dyDescent="0.2">
      <c r="U250" s="5"/>
      <c r="V250" s="5"/>
      <c r="W250" s="5"/>
      <c r="AK250" s="5"/>
      <c r="AL250" s="5"/>
      <c r="AM250" s="5"/>
      <c r="AO250" s="5"/>
      <c r="AP250" s="5"/>
      <c r="AQ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</row>
    <row r="251" spans="21:126" x14ac:dyDescent="0.2">
      <c r="U251" s="5"/>
      <c r="V251" s="5"/>
      <c r="W251" s="5"/>
      <c r="AK251" s="5"/>
      <c r="AL251" s="5"/>
      <c r="AM251" s="5"/>
      <c r="AO251" s="5"/>
      <c r="AP251" s="5"/>
      <c r="AQ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</row>
    <row r="252" spans="21:126" x14ac:dyDescent="0.2">
      <c r="U252" s="5"/>
      <c r="V252" s="5"/>
      <c r="W252" s="5"/>
      <c r="AK252" s="5"/>
      <c r="AL252" s="5"/>
      <c r="AM252" s="5"/>
      <c r="AO252" s="5"/>
      <c r="AP252" s="5"/>
      <c r="AQ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</row>
    <row r="253" spans="21:126" x14ac:dyDescent="0.2">
      <c r="U253" s="5"/>
      <c r="V253" s="5"/>
      <c r="W253" s="5"/>
      <c r="AK253" s="5"/>
      <c r="AL253" s="5"/>
      <c r="AM253" s="5"/>
      <c r="AO253" s="5"/>
      <c r="AP253" s="5"/>
      <c r="AQ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</row>
    <row r="254" spans="21:126" x14ac:dyDescent="0.2">
      <c r="U254" s="5"/>
      <c r="V254" s="5"/>
      <c r="W254" s="5"/>
      <c r="AK254" s="5"/>
      <c r="AL254" s="5"/>
      <c r="AM254" s="5"/>
      <c r="AO254" s="5"/>
      <c r="AP254" s="5"/>
      <c r="AQ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</row>
    <row r="255" spans="21:126" x14ac:dyDescent="0.2">
      <c r="U255" s="5"/>
      <c r="V255" s="5"/>
      <c r="W255" s="5"/>
      <c r="AK255" s="5"/>
      <c r="AL255" s="5"/>
      <c r="AM255" s="5"/>
      <c r="AO255" s="5"/>
      <c r="AP255" s="5"/>
      <c r="AQ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</row>
    <row r="256" spans="21:126" x14ac:dyDescent="0.2">
      <c r="U256" s="5"/>
      <c r="V256" s="5"/>
      <c r="W256" s="5"/>
      <c r="AK256" s="5"/>
      <c r="AL256" s="5"/>
      <c r="AM256" s="5"/>
      <c r="AO256" s="5"/>
      <c r="AP256" s="5"/>
      <c r="AQ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</row>
    <row r="257" spans="21:126" x14ac:dyDescent="0.2">
      <c r="U257" s="5"/>
      <c r="V257" s="5"/>
      <c r="W257" s="5"/>
      <c r="AK257" s="5"/>
      <c r="AL257" s="5"/>
      <c r="AM257" s="5"/>
      <c r="AO257" s="5"/>
      <c r="AP257" s="5"/>
      <c r="AQ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</row>
    <row r="258" spans="21:126" x14ac:dyDescent="0.2">
      <c r="U258" s="5"/>
      <c r="V258" s="5"/>
      <c r="W258" s="5"/>
      <c r="AK258" s="5"/>
      <c r="AL258" s="5"/>
      <c r="AM258" s="5"/>
      <c r="AO258" s="5"/>
      <c r="AP258" s="5"/>
      <c r="AQ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</row>
    <row r="259" spans="21:126" x14ac:dyDescent="0.2">
      <c r="U259" s="5"/>
      <c r="V259" s="5"/>
      <c r="W259" s="5"/>
      <c r="AK259" s="5"/>
      <c r="AL259" s="5"/>
      <c r="AM259" s="5"/>
      <c r="AO259" s="5"/>
      <c r="AP259" s="5"/>
      <c r="AQ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</row>
    <row r="260" spans="21:126" x14ac:dyDescent="0.2">
      <c r="U260" s="5"/>
      <c r="V260" s="5"/>
      <c r="W260" s="5"/>
      <c r="AK260" s="5"/>
      <c r="AL260" s="5"/>
      <c r="AM260" s="5"/>
      <c r="AO260" s="5"/>
      <c r="AP260" s="5"/>
      <c r="AQ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</row>
    <row r="261" spans="21:126" x14ac:dyDescent="0.2">
      <c r="U261" s="5"/>
      <c r="V261" s="5"/>
      <c r="W261" s="5"/>
      <c r="AK261" s="5"/>
      <c r="AL261" s="5"/>
      <c r="AM261" s="5"/>
      <c r="AO261" s="5"/>
      <c r="AP261" s="5"/>
      <c r="AQ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</row>
    <row r="262" spans="21:126" x14ac:dyDescent="0.2">
      <c r="U262" s="5"/>
      <c r="V262" s="5"/>
      <c r="W262" s="5"/>
      <c r="AK262" s="5"/>
      <c r="AL262" s="5"/>
      <c r="AM262" s="5"/>
      <c r="AO262" s="5"/>
      <c r="AP262" s="5"/>
      <c r="AQ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</row>
    <row r="263" spans="21:126" x14ac:dyDescent="0.2">
      <c r="U263" s="5"/>
      <c r="V263" s="5"/>
      <c r="W263" s="5"/>
      <c r="AK263" s="5"/>
      <c r="AL263" s="5"/>
      <c r="AM263" s="5"/>
      <c r="AO263" s="5"/>
      <c r="AP263" s="5"/>
      <c r="AQ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</row>
    <row r="264" spans="21:126" x14ac:dyDescent="0.2">
      <c r="U264" s="5"/>
      <c r="V264" s="5"/>
      <c r="W264" s="5"/>
      <c r="AK264" s="5"/>
      <c r="AL264" s="5"/>
      <c r="AM264" s="5"/>
      <c r="AO264" s="5"/>
      <c r="AP264" s="5"/>
      <c r="AQ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</row>
    <row r="265" spans="21:126" x14ac:dyDescent="0.2">
      <c r="U265" s="5"/>
      <c r="V265" s="5"/>
      <c r="W265" s="5"/>
      <c r="AK265" s="5"/>
      <c r="AL265" s="5"/>
      <c r="AM265" s="5"/>
      <c r="AO265" s="5"/>
      <c r="AP265" s="5"/>
      <c r="AQ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</row>
    <row r="266" spans="21:126" x14ac:dyDescent="0.2">
      <c r="U266" s="5"/>
      <c r="V266" s="5"/>
      <c r="W266" s="5"/>
      <c r="AK266" s="5"/>
      <c r="AL266" s="5"/>
      <c r="AM266" s="5"/>
      <c r="AO266" s="5"/>
      <c r="AP266" s="5"/>
      <c r="AQ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</row>
    <row r="267" spans="21:126" x14ac:dyDescent="0.2">
      <c r="U267" s="5"/>
      <c r="V267" s="5"/>
      <c r="W267" s="5"/>
      <c r="AK267" s="5"/>
      <c r="AL267" s="5"/>
      <c r="AM267" s="5"/>
      <c r="AO267" s="5"/>
      <c r="AP267" s="5"/>
      <c r="AQ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</row>
    <row r="268" spans="21:126" x14ac:dyDescent="0.2">
      <c r="U268" s="5"/>
      <c r="V268" s="5"/>
      <c r="W268" s="5"/>
      <c r="AK268" s="5"/>
      <c r="AL268" s="5"/>
      <c r="AM268" s="5"/>
      <c r="AO268" s="5"/>
      <c r="AP268" s="5"/>
      <c r="AQ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</row>
    <row r="269" spans="21:126" x14ac:dyDescent="0.2">
      <c r="U269" s="5"/>
      <c r="V269" s="5"/>
      <c r="W269" s="5"/>
      <c r="AK269" s="5"/>
      <c r="AL269" s="5"/>
      <c r="AM269" s="5"/>
      <c r="AO269" s="5"/>
      <c r="AP269" s="5"/>
      <c r="AQ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</row>
    <row r="270" spans="21:126" x14ac:dyDescent="0.2">
      <c r="U270" s="5"/>
      <c r="V270" s="5"/>
      <c r="W270" s="5"/>
      <c r="AK270" s="5"/>
      <c r="AL270" s="5"/>
      <c r="AM270" s="5"/>
      <c r="AO270" s="5"/>
      <c r="AP270" s="5"/>
      <c r="AQ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</row>
    <row r="271" spans="21:126" x14ac:dyDescent="0.2">
      <c r="U271" s="5"/>
      <c r="V271" s="5"/>
      <c r="W271" s="5"/>
      <c r="AK271" s="5"/>
      <c r="AL271" s="5"/>
      <c r="AM271" s="5"/>
      <c r="AO271" s="5"/>
      <c r="AP271" s="5"/>
      <c r="AQ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</row>
    <row r="272" spans="21:126" x14ac:dyDescent="0.2">
      <c r="U272" s="5"/>
      <c r="V272" s="5"/>
      <c r="W272" s="5"/>
      <c r="AK272" s="5"/>
      <c r="AL272" s="5"/>
      <c r="AM272" s="5"/>
      <c r="AO272" s="5"/>
      <c r="AP272" s="5"/>
      <c r="AQ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</row>
    <row r="273" spans="21:126" x14ac:dyDescent="0.2">
      <c r="U273" s="5"/>
      <c r="V273" s="5"/>
      <c r="W273" s="5"/>
      <c r="AK273" s="5"/>
      <c r="AL273" s="5"/>
      <c r="AM273" s="5"/>
      <c r="AO273" s="5"/>
      <c r="AP273" s="5"/>
      <c r="AQ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</row>
    <row r="274" spans="21:126" x14ac:dyDescent="0.2">
      <c r="U274" s="5"/>
      <c r="V274" s="5"/>
      <c r="W274" s="5"/>
      <c r="AK274" s="5"/>
      <c r="AL274" s="5"/>
      <c r="AM274" s="5"/>
      <c r="AO274" s="5"/>
      <c r="AP274" s="5"/>
      <c r="AQ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</row>
    <row r="275" spans="21:126" x14ac:dyDescent="0.2">
      <c r="U275" s="5"/>
      <c r="V275" s="5"/>
      <c r="W275" s="5"/>
      <c r="AK275" s="5"/>
      <c r="AL275" s="5"/>
      <c r="AM275" s="5"/>
      <c r="AO275" s="5"/>
      <c r="AP275" s="5"/>
      <c r="AQ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</row>
    <row r="276" spans="21:126" x14ac:dyDescent="0.2">
      <c r="U276" s="5"/>
      <c r="V276" s="5"/>
      <c r="W276" s="5"/>
      <c r="AK276" s="5"/>
      <c r="AL276" s="5"/>
      <c r="AM276" s="5"/>
      <c r="AO276" s="5"/>
      <c r="AP276" s="5"/>
      <c r="AQ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</row>
    <row r="277" spans="21:126" x14ac:dyDescent="0.2">
      <c r="U277" s="5"/>
      <c r="V277" s="5"/>
      <c r="W277" s="5"/>
      <c r="AK277" s="5"/>
      <c r="AL277" s="5"/>
      <c r="AM277" s="5"/>
      <c r="AO277" s="5"/>
      <c r="AP277" s="5"/>
      <c r="AQ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</row>
    <row r="278" spans="21:126" x14ac:dyDescent="0.2">
      <c r="U278" s="5"/>
      <c r="V278" s="5"/>
      <c r="W278" s="5"/>
      <c r="AK278" s="5"/>
      <c r="AL278" s="5"/>
      <c r="AM278" s="5"/>
      <c r="AO278" s="5"/>
      <c r="AP278" s="5"/>
      <c r="AQ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</row>
    <row r="279" spans="21:126" x14ac:dyDescent="0.2">
      <c r="U279" s="5"/>
      <c r="V279" s="5"/>
      <c r="W279" s="5"/>
      <c r="AK279" s="5"/>
      <c r="AL279" s="5"/>
      <c r="AM279" s="5"/>
      <c r="AO279" s="5"/>
      <c r="AP279" s="5"/>
      <c r="AQ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</row>
    <row r="280" spans="21:126" x14ac:dyDescent="0.2">
      <c r="U280" s="5"/>
      <c r="V280" s="5"/>
      <c r="W280" s="5"/>
      <c r="AK280" s="5"/>
      <c r="AL280" s="5"/>
      <c r="AM280" s="5"/>
      <c r="AO280" s="5"/>
      <c r="AP280" s="5"/>
      <c r="AQ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</row>
    <row r="281" spans="21:126" x14ac:dyDescent="0.2">
      <c r="U281" s="5"/>
      <c r="V281" s="5"/>
      <c r="W281" s="5"/>
      <c r="AK281" s="5"/>
      <c r="AL281" s="5"/>
      <c r="AM281" s="5"/>
      <c r="AO281" s="5"/>
      <c r="AP281" s="5"/>
      <c r="AQ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</row>
    <row r="282" spans="21:126" x14ac:dyDescent="0.2">
      <c r="U282" s="5"/>
      <c r="V282" s="5"/>
      <c r="W282" s="5"/>
      <c r="AK282" s="5"/>
      <c r="AL282" s="5"/>
      <c r="AM282" s="5"/>
      <c r="AO282" s="5"/>
      <c r="AP282" s="5"/>
      <c r="AQ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</row>
    <row r="283" spans="21:126" x14ac:dyDescent="0.2">
      <c r="U283" s="5"/>
      <c r="V283" s="5"/>
      <c r="W283" s="5"/>
      <c r="AK283" s="5"/>
      <c r="AL283" s="5"/>
      <c r="AM283" s="5"/>
      <c r="AO283" s="5"/>
      <c r="AP283" s="5"/>
      <c r="AQ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</row>
    <row r="284" spans="21:126" x14ac:dyDescent="0.2">
      <c r="U284" s="5"/>
      <c r="V284" s="5"/>
      <c r="W284" s="5"/>
      <c r="AK284" s="5"/>
      <c r="AL284" s="5"/>
      <c r="AM284" s="5"/>
      <c r="AO284" s="5"/>
      <c r="AP284" s="5"/>
      <c r="AQ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</row>
    <row r="285" spans="21:126" x14ac:dyDescent="0.2">
      <c r="U285" s="5"/>
      <c r="V285" s="5"/>
      <c r="W285" s="5"/>
      <c r="AK285" s="5"/>
      <c r="AL285" s="5"/>
      <c r="AM285" s="5"/>
      <c r="AO285" s="5"/>
      <c r="AP285" s="5"/>
      <c r="AQ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</row>
    <row r="286" spans="21:126" x14ac:dyDescent="0.2">
      <c r="U286" s="5"/>
      <c r="V286" s="5"/>
      <c r="W286" s="5"/>
      <c r="AK286" s="5"/>
      <c r="AL286" s="5"/>
      <c r="AM286" s="5"/>
      <c r="AO286" s="5"/>
      <c r="AP286" s="5"/>
      <c r="AQ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</row>
    <row r="287" spans="21:126" x14ac:dyDescent="0.2">
      <c r="U287" s="5"/>
      <c r="V287" s="5"/>
      <c r="W287" s="5"/>
      <c r="AK287" s="5"/>
      <c r="AL287" s="5"/>
      <c r="AM287" s="5"/>
      <c r="AO287" s="5"/>
      <c r="AP287" s="5"/>
      <c r="AQ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</row>
    <row r="288" spans="21:126" x14ac:dyDescent="0.2">
      <c r="U288" s="5"/>
      <c r="V288" s="5"/>
      <c r="W288" s="5"/>
      <c r="AK288" s="5"/>
      <c r="AL288" s="5"/>
      <c r="AM288" s="5"/>
      <c r="AO288" s="5"/>
      <c r="AP288" s="5"/>
      <c r="AQ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</row>
    <row r="289" spans="21:126" x14ac:dyDescent="0.2">
      <c r="U289" s="5"/>
      <c r="V289" s="5"/>
      <c r="W289" s="5"/>
      <c r="AK289" s="5"/>
      <c r="AL289" s="5"/>
      <c r="AM289" s="5"/>
      <c r="AO289" s="5"/>
      <c r="AP289" s="5"/>
      <c r="AQ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</row>
    <row r="290" spans="21:126" x14ac:dyDescent="0.2">
      <c r="U290" s="5"/>
      <c r="V290" s="5"/>
      <c r="W290" s="5"/>
      <c r="AK290" s="5"/>
      <c r="AL290" s="5"/>
      <c r="AM290" s="5"/>
      <c r="AO290" s="5"/>
      <c r="AP290" s="5"/>
      <c r="AQ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</row>
    <row r="291" spans="21:126" x14ac:dyDescent="0.2">
      <c r="U291" s="5"/>
      <c r="V291" s="5"/>
      <c r="W291" s="5"/>
      <c r="AK291" s="5"/>
      <c r="AL291" s="5"/>
      <c r="AM291" s="5"/>
      <c r="AO291" s="5"/>
      <c r="AP291" s="5"/>
      <c r="AQ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</row>
    <row r="292" spans="21:126" x14ac:dyDescent="0.2">
      <c r="U292" s="5"/>
      <c r="V292" s="5"/>
      <c r="W292" s="5"/>
      <c r="AK292" s="5"/>
      <c r="AL292" s="5"/>
      <c r="AM292" s="5"/>
      <c r="AO292" s="5"/>
      <c r="AP292" s="5"/>
      <c r="AQ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</row>
    <row r="293" spans="21:126" x14ac:dyDescent="0.2">
      <c r="U293" s="5"/>
      <c r="V293" s="5"/>
      <c r="W293" s="5"/>
      <c r="AK293" s="5"/>
      <c r="AL293" s="5"/>
      <c r="AM293" s="5"/>
      <c r="AO293" s="5"/>
      <c r="AP293" s="5"/>
      <c r="AQ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</row>
    <row r="294" spans="21:126" x14ac:dyDescent="0.2">
      <c r="U294" s="5"/>
      <c r="V294" s="5"/>
      <c r="W294" s="5"/>
      <c r="AK294" s="5"/>
      <c r="AL294" s="5"/>
      <c r="AM294" s="5"/>
      <c r="AO294" s="5"/>
      <c r="AP294" s="5"/>
      <c r="AQ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</row>
    <row r="295" spans="21:126" x14ac:dyDescent="0.2">
      <c r="U295" s="5"/>
      <c r="V295" s="5"/>
      <c r="W295" s="5"/>
      <c r="AK295" s="5"/>
      <c r="AL295" s="5"/>
      <c r="AM295" s="5"/>
      <c r="AO295" s="5"/>
      <c r="AP295" s="5"/>
      <c r="AQ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</row>
    <row r="296" spans="21:126" x14ac:dyDescent="0.2">
      <c r="U296" s="5"/>
      <c r="V296" s="5"/>
      <c r="W296" s="5"/>
      <c r="AK296" s="5"/>
      <c r="AL296" s="5"/>
      <c r="AM296" s="5"/>
      <c r="AO296" s="5"/>
      <c r="AP296" s="5"/>
      <c r="AQ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</row>
    <row r="297" spans="21:126" x14ac:dyDescent="0.2">
      <c r="U297" s="5"/>
      <c r="V297" s="5"/>
      <c r="W297" s="5"/>
      <c r="AK297" s="5"/>
      <c r="AL297" s="5"/>
      <c r="AM297" s="5"/>
      <c r="AO297" s="5"/>
      <c r="AP297" s="5"/>
      <c r="AQ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</row>
    <row r="298" spans="21:126" x14ac:dyDescent="0.2">
      <c r="U298" s="5"/>
      <c r="V298" s="5"/>
      <c r="W298" s="5"/>
      <c r="AK298" s="5"/>
      <c r="AL298" s="5"/>
      <c r="AM298" s="5"/>
      <c r="AO298" s="5"/>
      <c r="AP298" s="5"/>
      <c r="AQ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</row>
    <row r="299" spans="21:126" x14ac:dyDescent="0.2">
      <c r="U299" s="5"/>
      <c r="V299" s="5"/>
      <c r="W299" s="5"/>
      <c r="AK299" s="5"/>
      <c r="AL299" s="5"/>
      <c r="AM299" s="5"/>
      <c r="AO299" s="5"/>
      <c r="AP299" s="5"/>
      <c r="AQ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</row>
    <row r="300" spans="21:126" x14ac:dyDescent="0.2">
      <c r="U300" s="5"/>
      <c r="V300" s="5"/>
      <c r="W300" s="5"/>
      <c r="AK300" s="5"/>
      <c r="AL300" s="5"/>
      <c r="AM300" s="5"/>
      <c r="AO300" s="5"/>
      <c r="AP300" s="5"/>
      <c r="AQ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</row>
    <row r="301" spans="21:126" x14ac:dyDescent="0.2">
      <c r="U301" s="5"/>
      <c r="V301" s="5"/>
      <c r="W301" s="5"/>
      <c r="AK301" s="5"/>
      <c r="AL301" s="5"/>
      <c r="AM301" s="5"/>
      <c r="AO301" s="5"/>
      <c r="AP301" s="5"/>
      <c r="AQ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</row>
    <row r="302" spans="21:126" x14ac:dyDescent="0.2">
      <c r="U302" s="5"/>
      <c r="V302" s="5"/>
      <c r="W302" s="5"/>
      <c r="AK302" s="5"/>
      <c r="AL302" s="5"/>
      <c r="AM302" s="5"/>
      <c r="AO302" s="5"/>
      <c r="AP302" s="5"/>
      <c r="AQ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</row>
    <row r="303" spans="21:126" x14ac:dyDescent="0.2">
      <c r="U303" s="5"/>
      <c r="V303" s="5"/>
      <c r="W303" s="5"/>
      <c r="AK303" s="5"/>
      <c r="AL303" s="5"/>
      <c r="AM303" s="5"/>
      <c r="AO303" s="5"/>
      <c r="AP303" s="5"/>
      <c r="AQ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</row>
    <row r="304" spans="21:126" x14ac:dyDescent="0.2">
      <c r="U304" s="5"/>
      <c r="V304" s="5"/>
      <c r="W304" s="5"/>
      <c r="AK304" s="5"/>
      <c r="AL304" s="5"/>
      <c r="AM304" s="5"/>
      <c r="AO304" s="5"/>
      <c r="AP304" s="5"/>
      <c r="AQ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</row>
    <row r="305" spans="21:126" x14ac:dyDescent="0.2">
      <c r="U305" s="5"/>
      <c r="V305" s="5"/>
      <c r="W305" s="5"/>
      <c r="AK305" s="5"/>
      <c r="AL305" s="5"/>
      <c r="AM305" s="5"/>
      <c r="AO305" s="5"/>
      <c r="AP305" s="5"/>
      <c r="AQ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</row>
    <row r="306" spans="21:126" x14ac:dyDescent="0.2">
      <c r="U306" s="5"/>
      <c r="V306" s="5"/>
      <c r="W306" s="5"/>
      <c r="AK306" s="5"/>
      <c r="AL306" s="5"/>
      <c r="AM306" s="5"/>
      <c r="AO306" s="5"/>
      <c r="AP306" s="5"/>
      <c r="AQ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</row>
    <row r="307" spans="21:126" x14ac:dyDescent="0.2">
      <c r="U307" s="5"/>
      <c r="V307" s="5"/>
      <c r="W307" s="5"/>
      <c r="AK307" s="5"/>
      <c r="AL307" s="5"/>
      <c r="AM307" s="5"/>
      <c r="AO307" s="5"/>
      <c r="AP307" s="5"/>
      <c r="AQ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</row>
    <row r="308" spans="21:126" x14ac:dyDescent="0.2">
      <c r="U308" s="5"/>
      <c r="V308" s="5"/>
      <c r="W308" s="5"/>
      <c r="AK308" s="5"/>
      <c r="AL308" s="5"/>
      <c r="AM308" s="5"/>
      <c r="AO308" s="5"/>
      <c r="AP308" s="5"/>
      <c r="AQ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</row>
    <row r="309" spans="21:126" x14ac:dyDescent="0.2">
      <c r="U309" s="5"/>
      <c r="V309" s="5"/>
      <c r="W309" s="5"/>
      <c r="AK309" s="5"/>
      <c r="AL309" s="5"/>
      <c r="AM309" s="5"/>
      <c r="AO309" s="5"/>
      <c r="AP309" s="5"/>
      <c r="AQ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</row>
    <row r="310" spans="21:126" x14ac:dyDescent="0.2">
      <c r="U310" s="5"/>
      <c r="V310" s="5"/>
      <c r="W310" s="5"/>
      <c r="AK310" s="5"/>
      <c r="AL310" s="5"/>
      <c r="AM310" s="5"/>
      <c r="AO310" s="5"/>
      <c r="AP310" s="5"/>
      <c r="AQ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</row>
    <row r="311" spans="21:126" x14ac:dyDescent="0.2">
      <c r="U311" s="5"/>
      <c r="V311" s="5"/>
      <c r="W311" s="5"/>
      <c r="AK311" s="5"/>
      <c r="AL311" s="5"/>
      <c r="AM311" s="5"/>
      <c r="AO311" s="5"/>
      <c r="AP311" s="5"/>
      <c r="AQ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</row>
    <row r="312" spans="21:126" x14ac:dyDescent="0.2">
      <c r="U312" s="5"/>
      <c r="V312" s="5"/>
      <c r="W312" s="5"/>
      <c r="AK312" s="5"/>
      <c r="AL312" s="5"/>
      <c r="AM312" s="5"/>
      <c r="AO312" s="5"/>
      <c r="AP312" s="5"/>
      <c r="AQ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</row>
    <row r="313" spans="21:126" x14ac:dyDescent="0.2">
      <c r="U313" s="5"/>
      <c r="V313" s="5"/>
      <c r="W313" s="5"/>
      <c r="AK313" s="5"/>
      <c r="AL313" s="5"/>
      <c r="AM313" s="5"/>
      <c r="AO313" s="5"/>
      <c r="AP313" s="5"/>
      <c r="AQ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</row>
    <row r="314" spans="21:126" x14ac:dyDescent="0.2">
      <c r="U314" s="5"/>
      <c r="V314" s="5"/>
      <c r="W314" s="5"/>
      <c r="AK314" s="5"/>
      <c r="AL314" s="5"/>
      <c r="AM314" s="5"/>
      <c r="AO314" s="5"/>
      <c r="AP314" s="5"/>
      <c r="AQ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</row>
    <row r="315" spans="21:126" x14ac:dyDescent="0.2">
      <c r="U315" s="5"/>
      <c r="V315" s="5"/>
      <c r="W315" s="5"/>
      <c r="AK315" s="5"/>
      <c r="AL315" s="5"/>
      <c r="AM315" s="5"/>
      <c r="AO315" s="5"/>
      <c r="AP315" s="5"/>
      <c r="AQ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</row>
    <row r="316" spans="21:126" x14ac:dyDescent="0.2">
      <c r="U316" s="5"/>
      <c r="V316" s="5"/>
      <c r="W316" s="5"/>
      <c r="AK316" s="5"/>
      <c r="AL316" s="5"/>
      <c r="AM316" s="5"/>
      <c r="AO316" s="5"/>
      <c r="AP316" s="5"/>
      <c r="AQ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</row>
    <row r="317" spans="21:126" x14ac:dyDescent="0.2">
      <c r="U317" s="5"/>
      <c r="V317" s="5"/>
      <c r="W317" s="5"/>
      <c r="AK317" s="5"/>
      <c r="AL317" s="5"/>
      <c r="AM317" s="5"/>
      <c r="AO317" s="5"/>
      <c r="AP317" s="5"/>
      <c r="AQ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</row>
    <row r="318" spans="21:126" x14ac:dyDescent="0.2">
      <c r="U318" s="5"/>
      <c r="V318" s="5"/>
      <c r="W318" s="5"/>
      <c r="AK318" s="5"/>
      <c r="AL318" s="5"/>
      <c r="AM318" s="5"/>
      <c r="AO318" s="5"/>
      <c r="AP318" s="5"/>
      <c r="AQ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</row>
    <row r="319" spans="21:126" x14ac:dyDescent="0.2">
      <c r="U319" s="5"/>
      <c r="V319" s="5"/>
      <c r="W319" s="5"/>
      <c r="AK319" s="5"/>
      <c r="AL319" s="5"/>
      <c r="AM319" s="5"/>
      <c r="AO319" s="5"/>
      <c r="AP319" s="5"/>
      <c r="AQ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</row>
    <row r="320" spans="21:126" x14ac:dyDescent="0.2">
      <c r="U320" s="5"/>
      <c r="V320" s="5"/>
      <c r="W320" s="5"/>
      <c r="AK320" s="5"/>
      <c r="AL320" s="5"/>
      <c r="AM320" s="5"/>
      <c r="AO320" s="5"/>
      <c r="AP320" s="5"/>
      <c r="AQ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</row>
    <row r="321" spans="21:126" x14ac:dyDescent="0.2">
      <c r="U321" s="5"/>
      <c r="V321" s="5"/>
      <c r="W321" s="5"/>
      <c r="AK321" s="5"/>
      <c r="AL321" s="5"/>
      <c r="AM321" s="5"/>
      <c r="AO321" s="5"/>
      <c r="AP321" s="5"/>
      <c r="AQ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</row>
    <row r="322" spans="21:126" x14ac:dyDescent="0.2">
      <c r="U322" s="5"/>
      <c r="V322" s="5"/>
      <c r="W322" s="5"/>
      <c r="AK322" s="5"/>
      <c r="AL322" s="5"/>
      <c r="AM322" s="5"/>
      <c r="AO322" s="5"/>
      <c r="AP322" s="5"/>
      <c r="AQ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</row>
    <row r="323" spans="21:126" x14ac:dyDescent="0.2">
      <c r="U323" s="5"/>
      <c r="V323" s="5"/>
      <c r="W323" s="5"/>
      <c r="AK323" s="5"/>
      <c r="AL323" s="5"/>
      <c r="AM323" s="5"/>
      <c r="AO323" s="5"/>
      <c r="AP323" s="5"/>
      <c r="AQ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</row>
    <row r="324" spans="21:126" x14ac:dyDescent="0.2">
      <c r="U324" s="5"/>
      <c r="V324" s="5"/>
      <c r="W324" s="5"/>
      <c r="AK324" s="5"/>
      <c r="AL324" s="5"/>
      <c r="AM324" s="5"/>
      <c r="AO324" s="5"/>
      <c r="AP324" s="5"/>
      <c r="AQ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</row>
    <row r="325" spans="21:126" x14ac:dyDescent="0.2">
      <c r="U325" s="5"/>
      <c r="V325" s="5"/>
      <c r="W325" s="5"/>
      <c r="AK325" s="5"/>
      <c r="AL325" s="5"/>
      <c r="AM325" s="5"/>
      <c r="AO325" s="5"/>
      <c r="AP325" s="5"/>
      <c r="AQ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</row>
    <row r="326" spans="21:126" x14ac:dyDescent="0.2">
      <c r="U326" s="5"/>
      <c r="V326" s="5"/>
      <c r="W326" s="5"/>
      <c r="AK326" s="5"/>
      <c r="AL326" s="5"/>
      <c r="AM326" s="5"/>
      <c r="AO326" s="5"/>
      <c r="AP326" s="5"/>
      <c r="AQ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</row>
    <row r="327" spans="21:126" x14ac:dyDescent="0.2">
      <c r="U327" s="5"/>
      <c r="V327" s="5"/>
      <c r="W327" s="5"/>
      <c r="AK327" s="5"/>
      <c r="AL327" s="5"/>
      <c r="AM327" s="5"/>
      <c r="AO327" s="5"/>
      <c r="AP327" s="5"/>
      <c r="AQ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</row>
    <row r="328" spans="21:126" x14ac:dyDescent="0.2">
      <c r="U328" s="5"/>
      <c r="V328" s="5"/>
      <c r="W328" s="5"/>
      <c r="AK328" s="5"/>
      <c r="AL328" s="5"/>
      <c r="AM328" s="5"/>
      <c r="AO328" s="5"/>
      <c r="AP328" s="5"/>
      <c r="AQ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</row>
    <row r="329" spans="21:126" x14ac:dyDescent="0.2">
      <c r="U329" s="5"/>
      <c r="V329" s="5"/>
      <c r="W329" s="5"/>
      <c r="AK329" s="5"/>
      <c r="AL329" s="5"/>
      <c r="AM329" s="5"/>
      <c r="AO329" s="5"/>
      <c r="AP329" s="5"/>
      <c r="AQ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</row>
    <row r="330" spans="21:126" x14ac:dyDescent="0.2">
      <c r="U330" s="5"/>
      <c r="V330" s="5"/>
      <c r="W330" s="5"/>
      <c r="AK330" s="5"/>
      <c r="AL330" s="5"/>
      <c r="AM330" s="5"/>
      <c r="AO330" s="5"/>
      <c r="AP330" s="5"/>
      <c r="AQ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</row>
    <row r="331" spans="21:126" x14ac:dyDescent="0.2">
      <c r="U331" s="5"/>
      <c r="V331" s="5"/>
      <c r="W331" s="5"/>
      <c r="AK331" s="5"/>
      <c r="AL331" s="5"/>
      <c r="AM331" s="5"/>
      <c r="AO331" s="5"/>
      <c r="AP331" s="5"/>
      <c r="AQ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</row>
    <row r="332" spans="21:126" x14ac:dyDescent="0.2">
      <c r="U332" s="5"/>
      <c r="V332" s="5"/>
      <c r="W332" s="5"/>
      <c r="AK332" s="5"/>
      <c r="AL332" s="5"/>
      <c r="AM332" s="5"/>
      <c r="AO332" s="5"/>
      <c r="AP332" s="5"/>
      <c r="AQ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</row>
    <row r="333" spans="21:126" x14ac:dyDescent="0.2">
      <c r="U333" s="5"/>
      <c r="V333" s="5"/>
      <c r="W333" s="5"/>
      <c r="AK333" s="5"/>
      <c r="AL333" s="5"/>
      <c r="AM333" s="5"/>
      <c r="AO333" s="5"/>
      <c r="AP333" s="5"/>
      <c r="AQ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</row>
    <row r="334" spans="21:126" x14ac:dyDescent="0.2">
      <c r="U334" s="5"/>
      <c r="V334" s="5"/>
      <c r="W334" s="5"/>
      <c r="AK334" s="5"/>
      <c r="AL334" s="5"/>
      <c r="AM334" s="5"/>
      <c r="AO334" s="5"/>
      <c r="AP334" s="5"/>
      <c r="AQ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</row>
    <row r="335" spans="21:126" x14ac:dyDescent="0.2">
      <c r="U335" s="5"/>
      <c r="V335" s="5"/>
      <c r="W335" s="5"/>
      <c r="AK335" s="5"/>
      <c r="AL335" s="5"/>
      <c r="AM335" s="5"/>
      <c r="AO335" s="5"/>
      <c r="AP335" s="5"/>
      <c r="AQ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</row>
    <row r="336" spans="21:126" x14ac:dyDescent="0.2">
      <c r="U336" s="5"/>
      <c r="V336" s="5"/>
      <c r="W336" s="5"/>
      <c r="AK336" s="5"/>
      <c r="AL336" s="5"/>
      <c r="AM336" s="5"/>
      <c r="AO336" s="5"/>
      <c r="AP336" s="5"/>
      <c r="AQ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</row>
    <row r="337" spans="21:126" x14ac:dyDescent="0.2">
      <c r="U337" s="5"/>
      <c r="V337" s="5"/>
      <c r="W337" s="5"/>
      <c r="AK337" s="5"/>
      <c r="AL337" s="5"/>
      <c r="AM337" s="5"/>
      <c r="AO337" s="5"/>
      <c r="AP337" s="5"/>
      <c r="AQ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</row>
    <row r="338" spans="21:126" x14ac:dyDescent="0.2">
      <c r="U338" s="5"/>
      <c r="V338" s="5"/>
      <c r="W338" s="5"/>
      <c r="AK338" s="5"/>
      <c r="AL338" s="5"/>
      <c r="AM338" s="5"/>
      <c r="AO338" s="5"/>
      <c r="AP338" s="5"/>
      <c r="AQ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</row>
    <row r="339" spans="21:126" x14ac:dyDescent="0.2">
      <c r="U339" s="5"/>
      <c r="V339" s="5"/>
      <c r="W339" s="5"/>
      <c r="AK339" s="5"/>
      <c r="AL339" s="5"/>
      <c r="AM339" s="5"/>
      <c r="AO339" s="5"/>
      <c r="AP339" s="5"/>
      <c r="AQ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</row>
    <row r="340" spans="21:126" x14ac:dyDescent="0.2">
      <c r="U340" s="5"/>
      <c r="V340" s="5"/>
      <c r="W340" s="5"/>
      <c r="AK340" s="5"/>
      <c r="AL340" s="5"/>
      <c r="AM340" s="5"/>
      <c r="AO340" s="5"/>
      <c r="AP340" s="5"/>
      <c r="AQ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</row>
    <row r="341" spans="21:126" x14ac:dyDescent="0.2">
      <c r="U341" s="5"/>
      <c r="V341" s="5"/>
      <c r="W341" s="5"/>
      <c r="AK341" s="5"/>
      <c r="AL341" s="5"/>
      <c r="AM341" s="5"/>
      <c r="AO341" s="5"/>
      <c r="AP341" s="5"/>
      <c r="AQ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</row>
    <row r="342" spans="21:126" x14ac:dyDescent="0.2">
      <c r="U342" s="5"/>
      <c r="V342" s="5"/>
      <c r="W342" s="5"/>
      <c r="AK342" s="5"/>
      <c r="AL342" s="5"/>
      <c r="AM342" s="5"/>
      <c r="AO342" s="5"/>
      <c r="AP342" s="5"/>
      <c r="AQ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</row>
    <row r="343" spans="21:126" x14ac:dyDescent="0.2">
      <c r="U343" s="5"/>
      <c r="V343" s="5"/>
      <c r="W343" s="5"/>
      <c r="AK343" s="5"/>
      <c r="AL343" s="5"/>
      <c r="AM343" s="5"/>
      <c r="AO343" s="5"/>
      <c r="AP343" s="5"/>
      <c r="AQ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</row>
    <row r="344" spans="21:126" x14ac:dyDescent="0.2">
      <c r="U344" s="5"/>
      <c r="V344" s="5"/>
      <c r="W344" s="5"/>
      <c r="AK344" s="5"/>
      <c r="AL344" s="5"/>
      <c r="AM344" s="5"/>
      <c r="AO344" s="5"/>
      <c r="AP344" s="5"/>
      <c r="AQ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</row>
    <row r="345" spans="21:126" x14ac:dyDescent="0.2">
      <c r="U345" s="5"/>
      <c r="V345" s="5"/>
      <c r="W345" s="5"/>
      <c r="AK345" s="5"/>
      <c r="AL345" s="5"/>
      <c r="AM345" s="5"/>
      <c r="AO345" s="5"/>
      <c r="AP345" s="5"/>
      <c r="AQ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</row>
    <row r="346" spans="21:126" x14ac:dyDescent="0.2">
      <c r="U346" s="5"/>
      <c r="V346" s="5"/>
      <c r="W346" s="5"/>
      <c r="AK346" s="5"/>
      <c r="AL346" s="5"/>
      <c r="AM346" s="5"/>
      <c r="AO346" s="5"/>
      <c r="AP346" s="5"/>
      <c r="AQ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</row>
    <row r="347" spans="21:126" x14ac:dyDescent="0.2">
      <c r="U347" s="5"/>
      <c r="V347" s="5"/>
      <c r="W347" s="5"/>
      <c r="AK347" s="5"/>
      <c r="AL347" s="5"/>
      <c r="AM347" s="5"/>
      <c r="AO347" s="5"/>
      <c r="AP347" s="5"/>
      <c r="AQ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</row>
    <row r="348" spans="21:126" x14ac:dyDescent="0.2">
      <c r="U348" s="5"/>
      <c r="V348" s="5"/>
      <c r="W348" s="5"/>
      <c r="AK348" s="5"/>
      <c r="AL348" s="5"/>
      <c r="AM348" s="5"/>
      <c r="AO348" s="5"/>
      <c r="AP348" s="5"/>
      <c r="AQ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</row>
    <row r="349" spans="21:126" x14ac:dyDescent="0.2">
      <c r="U349" s="5"/>
      <c r="V349" s="5"/>
      <c r="W349" s="5"/>
      <c r="AK349" s="5"/>
      <c r="AL349" s="5"/>
      <c r="AM349" s="5"/>
      <c r="AO349" s="5"/>
      <c r="AP349" s="5"/>
      <c r="AQ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</row>
    <row r="350" spans="21:126" x14ac:dyDescent="0.2">
      <c r="U350" s="5"/>
      <c r="V350" s="5"/>
      <c r="W350" s="5"/>
      <c r="AK350" s="5"/>
      <c r="AL350" s="5"/>
      <c r="AM350" s="5"/>
      <c r="AO350" s="5"/>
      <c r="AP350" s="5"/>
      <c r="AQ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</row>
    <row r="351" spans="21:126" x14ac:dyDescent="0.2">
      <c r="U351" s="5"/>
      <c r="V351" s="5"/>
      <c r="W351" s="5"/>
      <c r="AK351" s="5"/>
      <c r="AL351" s="5"/>
      <c r="AM351" s="5"/>
      <c r="AO351" s="5"/>
      <c r="AP351" s="5"/>
      <c r="AQ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</row>
    <row r="352" spans="21:126" x14ac:dyDescent="0.2">
      <c r="U352" s="5"/>
      <c r="V352" s="5"/>
      <c r="W352" s="5"/>
      <c r="AK352" s="5"/>
      <c r="AL352" s="5"/>
      <c r="AM352" s="5"/>
      <c r="AO352" s="5"/>
      <c r="AP352" s="5"/>
      <c r="AQ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</row>
    <row r="353" spans="21:126" x14ac:dyDescent="0.2">
      <c r="U353" s="5"/>
      <c r="V353" s="5"/>
      <c r="W353" s="5"/>
      <c r="AK353" s="5"/>
      <c r="AL353" s="5"/>
      <c r="AM353" s="5"/>
      <c r="AO353" s="5"/>
      <c r="AP353" s="5"/>
      <c r="AQ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</row>
    <row r="354" spans="21:126" x14ac:dyDescent="0.2">
      <c r="U354" s="5"/>
      <c r="V354" s="5"/>
      <c r="W354" s="5"/>
      <c r="AK354" s="5"/>
      <c r="AL354" s="5"/>
      <c r="AM354" s="5"/>
      <c r="AO354" s="5"/>
      <c r="AP354" s="5"/>
      <c r="AQ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</row>
    <row r="355" spans="21:126" x14ac:dyDescent="0.2">
      <c r="U355" s="5"/>
      <c r="V355" s="5"/>
      <c r="W355" s="5"/>
      <c r="AK355" s="5"/>
      <c r="AL355" s="5"/>
      <c r="AM355" s="5"/>
      <c r="AO355" s="5"/>
      <c r="AP355" s="5"/>
      <c r="AQ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</row>
    <row r="356" spans="21:126" x14ac:dyDescent="0.2">
      <c r="U356" s="5"/>
      <c r="V356" s="5"/>
      <c r="W356" s="5"/>
      <c r="AK356" s="5"/>
      <c r="AL356" s="5"/>
      <c r="AM356" s="5"/>
      <c r="AO356" s="5"/>
      <c r="AP356" s="5"/>
      <c r="AQ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</row>
    <row r="357" spans="21:126" x14ac:dyDescent="0.2">
      <c r="U357" s="5"/>
      <c r="V357" s="5"/>
      <c r="W357" s="5"/>
      <c r="AK357" s="5"/>
      <c r="AL357" s="5"/>
      <c r="AM357" s="5"/>
      <c r="AO357" s="5"/>
      <c r="AP357" s="5"/>
      <c r="AQ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  <c r="DK357" s="5"/>
      <c r="DL357" s="5"/>
      <c r="DM357" s="5"/>
      <c r="DN357" s="5"/>
      <c r="DO357" s="5"/>
      <c r="DP357" s="5"/>
      <c r="DQ357" s="5"/>
      <c r="DR357" s="5"/>
      <c r="DS357" s="5"/>
      <c r="DT357" s="5"/>
      <c r="DU357" s="5"/>
      <c r="DV357" s="5"/>
    </row>
    <row r="358" spans="21:126" x14ac:dyDescent="0.2">
      <c r="U358" s="5"/>
      <c r="V358" s="5"/>
      <c r="W358" s="5"/>
      <c r="AK358" s="5"/>
      <c r="AL358" s="5"/>
      <c r="AM358" s="5"/>
      <c r="AO358" s="5"/>
      <c r="AP358" s="5"/>
      <c r="AQ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  <c r="DJ358" s="5"/>
      <c r="DK358" s="5"/>
      <c r="DL358" s="5"/>
      <c r="DM358" s="5"/>
      <c r="DN358" s="5"/>
      <c r="DO358" s="5"/>
      <c r="DP358" s="5"/>
      <c r="DQ358" s="5"/>
      <c r="DR358" s="5"/>
      <c r="DS358" s="5"/>
      <c r="DT358" s="5"/>
      <c r="DU358" s="5"/>
      <c r="DV358" s="5"/>
    </row>
    <row r="359" spans="21:126" x14ac:dyDescent="0.2">
      <c r="U359" s="5"/>
      <c r="V359" s="5"/>
      <c r="W359" s="5"/>
      <c r="AK359" s="5"/>
      <c r="AL359" s="5"/>
      <c r="AM359" s="5"/>
      <c r="AO359" s="5"/>
      <c r="AP359" s="5"/>
      <c r="AQ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/>
      <c r="DK359" s="5"/>
      <c r="DL359" s="5"/>
      <c r="DM359" s="5"/>
      <c r="DN359" s="5"/>
      <c r="DO359" s="5"/>
      <c r="DP359" s="5"/>
      <c r="DQ359" s="5"/>
      <c r="DR359" s="5"/>
      <c r="DS359" s="5"/>
      <c r="DT359" s="5"/>
      <c r="DU359" s="5"/>
      <c r="DV359" s="5"/>
    </row>
    <row r="360" spans="21:126" x14ac:dyDescent="0.2">
      <c r="U360" s="5"/>
      <c r="V360" s="5"/>
      <c r="W360" s="5"/>
      <c r="AK360" s="5"/>
      <c r="AL360" s="5"/>
      <c r="AM360" s="5"/>
      <c r="AO360" s="5"/>
      <c r="AP360" s="5"/>
      <c r="AQ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</row>
    <row r="361" spans="21:126" x14ac:dyDescent="0.2">
      <c r="U361" s="5"/>
      <c r="V361" s="5"/>
      <c r="W361" s="5"/>
      <c r="AK361" s="5"/>
      <c r="AL361" s="5"/>
      <c r="AM361" s="5"/>
      <c r="AO361" s="5"/>
      <c r="AP361" s="5"/>
      <c r="AQ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</row>
    <row r="362" spans="21:126" x14ac:dyDescent="0.2">
      <c r="U362" s="5"/>
      <c r="V362" s="5"/>
      <c r="W362" s="5"/>
      <c r="AK362" s="5"/>
      <c r="AL362" s="5"/>
      <c r="AM362" s="5"/>
      <c r="AO362" s="5"/>
      <c r="AP362" s="5"/>
      <c r="AQ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  <c r="DJ362" s="5"/>
      <c r="DK362" s="5"/>
      <c r="DL362" s="5"/>
      <c r="DM362" s="5"/>
      <c r="DN362" s="5"/>
      <c r="DO362" s="5"/>
      <c r="DP362" s="5"/>
      <c r="DQ362" s="5"/>
      <c r="DR362" s="5"/>
      <c r="DS362" s="5"/>
      <c r="DT362" s="5"/>
      <c r="DU362" s="5"/>
      <c r="DV362" s="5"/>
    </row>
    <row r="363" spans="21:126" x14ac:dyDescent="0.2">
      <c r="U363" s="5"/>
      <c r="V363" s="5"/>
      <c r="W363" s="5"/>
      <c r="AK363" s="5"/>
      <c r="AL363" s="5"/>
      <c r="AM363" s="5"/>
      <c r="AO363" s="5"/>
      <c r="AP363" s="5"/>
      <c r="AQ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5"/>
      <c r="DH363" s="5"/>
      <c r="DI363" s="5"/>
      <c r="DJ363" s="5"/>
      <c r="DK363" s="5"/>
      <c r="DL363" s="5"/>
      <c r="DM363" s="5"/>
      <c r="DN363" s="5"/>
      <c r="DO363" s="5"/>
      <c r="DP363" s="5"/>
      <c r="DQ363" s="5"/>
      <c r="DR363" s="5"/>
      <c r="DS363" s="5"/>
      <c r="DT363" s="5"/>
      <c r="DU363" s="5"/>
      <c r="DV363" s="5"/>
    </row>
    <row r="364" spans="21:126" x14ac:dyDescent="0.2">
      <c r="U364" s="5"/>
      <c r="V364" s="5"/>
      <c r="W364" s="5"/>
      <c r="AK364" s="5"/>
      <c r="AL364" s="5"/>
      <c r="AM364" s="5"/>
      <c r="AO364" s="5"/>
      <c r="AP364" s="5"/>
      <c r="AQ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  <c r="DH364" s="5"/>
      <c r="DI364" s="5"/>
      <c r="DJ364" s="5"/>
      <c r="DK364" s="5"/>
      <c r="DL364" s="5"/>
      <c r="DM364" s="5"/>
      <c r="DN364" s="5"/>
      <c r="DO364" s="5"/>
      <c r="DP364" s="5"/>
      <c r="DQ364" s="5"/>
      <c r="DR364" s="5"/>
      <c r="DS364" s="5"/>
      <c r="DT364" s="5"/>
      <c r="DU364" s="5"/>
      <c r="DV364" s="5"/>
    </row>
    <row r="365" spans="21:126" x14ac:dyDescent="0.2">
      <c r="U365" s="5"/>
      <c r="V365" s="5"/>
      <c r="W365" s="5"/>
      <c r="AK365" s="5"/>
      <c r="AL365" s="5"/>
      <c r="AM365" s="5"/>
      <c r="AO365" s="5"/>
      <c r="AP365" s="5"/>
      <c r="AQ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  <c r="DH365" s="5"/>
      <c r="DI365" s="5"/>
      <c r="DJ365" s="5"/>
      <c r="DK365" s="5"/>
      <c r="DL365" s="5"/>
      <c r="DM365" s="5"/>
      <c r="DN365" s="5"/>
      <c r="DO365" s="5"/>
      <c r="DP365" s="5"/>
      <c r="DQ365" s="5"/>
      <c r="DR365" s="5"/>
      <c r="DS365" s="5"/>
      <c r="DT365" s="5"/>
      <c r="DU365" s="5"/>
      <c r="DV365" s="5"/>
    </row>
    <row r="366" spans="21:126" x14ac:dyDescent="0.2">
      <c r="U366" s="5"/>
      <c r="V366" s="5"/>
      <c r="W366" s="5"/>
      <c r="AK366" s="5"/>
      <c r="AL366" s="5"/>
      <c r="AM366" s="5"/>
      <c r="AO366" s="5"/>
      <c r="AP366" s="5"/>
      <c r="AQ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5"/>
      <c r="DH366" s="5"/>
      <c r="DI366" s="5"/>
      <c r="DJ366" s="5"/>
      <c r="DK366" s="5"/>
      <c r="DL366" s="5"/>
      <c r="DM366" s="5"/>
      <c r="DN366" s="5"/>
      <c r="DO366" s="5"/>
      <c r="DP366" s="5"/>
      <c r="DQ366" s="5"/>
      <c r="DR366" s="5"/>
      <c r="DS366" s="5"/>
      <c r="DT366" s="5"/>
      <c r="DU366" s="5"/>
      <c r="DV366" s="5"/>
    </row>
    <row r="367" spans="21:126" x14ac:dyDescent="0.2">
      <c r="U367" s="5"/>
      <c r="V367" s="5"/>
      <c r="W367" s="5"/>
      <c r="AK367" s="5"/>
      <c r="AL367" s="5"/>
      <c r="AM367" s="5"/>
      <c r="AO367" s="5"/>
      <c r="AP367" s="5"/>
      <c r="AQ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5"/>
      <c r="DH367" s="5"/>
      <c r="DI367" s="5"/>
      <c r="DJ367" s="5"/>
      <c r="DK367" s="5"/>
      <c r="DL367" s="5"/>
      <c r="DM367" s="5"/>
      <c r="DN367" s="5"/>
      <c r="DO367" s="5"/>
      <c r="DP367" s="5"/>
      <c r="DQ367" s="5"/>
      <c r="DR367" s="5"/>
      <c r="DS367" s="5"/>
      <c r="DT367" s="5"/>
      <c r="DU367" s="5"/>
      <c r="DV367" s="5"/>
    </row>
    <row r="368" spans="21:126" x14ac:dyDescent="0.2">
      <c r="U368" s="5"/>
      <c r="V368" s="5"/>
      <c r="W368" s="5"/>
      <c r="AK368" s="5"/>
      <c r="AL368" s="5"/>
      <c r="AM368" s="5"/>
      <c r="AO368" s="5"/>
      <c r="AP368" s="5"/>
      <c r="AQ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5"/>
      <c r="DH368" s="5"/>
      <c r="DI368" s="5"/>
      <c r="DJ368" s="5"/>
      <c r="DK368" s="5"/>
      <c r="DL368" s="5"/>
      <c r="DM368" s="5"/>
      <c r="DN368" s="5"/>
      <c r="DO368" s="5"/>
      <c r="DP368" s="5"/>
      <c r="DQ368" s="5"/>
      <c r="DR368" s="5"/>
      <c r="DS368" s="5"/>
      <c r="DT368" s="5"/>
      <c r="DU368" s="5"/>
      <c r="DV368" s="5"/>
    </row>
    <row r="369" spans="21:126" x14ac:dyDescent="0.2">
      <c r="U369" s="5"/>
      <c r="V369" s="5"/>
      <c r="W369" s="5"/>
      <c r="AK369" s="5"/>
      <c r="AL369" s="5"/>
      <c r="AM369" s="5"/>
      <c r="AO369" s="5"/>
      <c r="AP369" s="5"/>
      <c r="AQ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5"/>
      <c r="DH369" s="5"/>
      <c r="DI369" s="5"/>
      <c r="DJ369" s="5"/>
      <c r="DK369" s="5"/>
      <c r="DL369" s="5"/>
      <c r="DM369" s="5"/>
      <c r="DN369" s="5"/>
      <c r="DO369" s="5"/>
      <c r="DP369" s="5"/>
      <c r="DQ369" s="5"/>
      <c r="DR369" s="5"/>
      <c r="DS369" s="5"/>
      <c r="DT369" s="5"/>
      <c r="DU369" s="5"/>
      <c r="DV369" s="5"/>
    </row>
    <row r="370" spans="21:126" x14ac:dyDescent="0.2">
      <c r="U370" s="5"/>
      <c r="V370" s="5"/>
      <c r="W370" s="5"/>
      <c r="AK370" s="5"/>
      <c r="AL370" s="5"/>
      <c r="AM370" s="5"/>
      <c r="AO370" s="5"/>
      <c r="AP370" s="5"/>
      <c r="AQ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  <c r="DH370" s="5"/>
      <c r="DI370" s="5"/>
      <c r="DJ370" s="5"/>
      <c r="DK370" s="5"/>
      <c r="DL370" s="5"/>
      <c r="DM370" s="5"/>
      <c r="DN370" s="5"/>
      <c r="DO370" s="5"/>
      <c r="DP370" s="5"/>
      <c r="DQ370" s="5"/>
      <c r="DR370" s="5"/>
      <c r="DS370" s="5"/>
      <c r="DT370" s="5"/>
      <c r="DU370" s="5"/>
      <c r="DV370" s="5"/>
    </row>
    <row r="371" spans="21:126" x14ac:dyDescent="0.2">
      <c r="U371" s="5"/>
      <c r="V371" s="5"/>
      <c r="W371" s="5"/>
      <c r="AK371" s="5"/>
      <c r="AL371" s="5"/>
      <c r="AM371" s="5"/>
      <c r="AO371" s="5"/>
      <c r="AP371" s="5"/>
      <c r="AQ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  <c r="DK371" s="5"/>
      <c r="DL371" s="5"/>
      <c r="DM371" s="5"/>
      <c r="DN371" s="5"/>
      <c r="DO371" s="5"/>
      <c r="DP371" s="5"/>
      <c r="DQ371" s="5"/>
      <c r="DR371" s="5"/>
      <c r="DS371" s="5"/>
      <c r="DT371" s="5"/>
      <c r="DU371" s="5"/>
      <c r="DV371" s="5"/>
    </row>
    <row r="372" spans="21:126" x14ac:dyDescent="0.2">
      <c r="U372" s="5"/>
      <c r="V372" s="5"/>
      <c r="W372" s="5"/>
      <c r="AK372" s="5"/>
      <c r="AL372" s="5"/>
      <c r="AM372" s="5"/>
      <c r="AO372" s="5"/>
      <c r="AP372" s="5"/>
      <c r="AQ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  <c r="DA372" s="5"/>
      <c r="DB372" s="5"/>
      <c r="DC372" s="5"/>
      <c r="DD372" s="5"/>
      <c r="DE372" s="5"/>
      <c r="DF372" s="5"/>
      <c r="DG372" s="5"/>
      <c r="DH372" s="5"/>
      <c r="DI372" s="5"/>
      <c r="DJ372" s="5"/>
      <c r="DK372" s="5"/>
      <c r="DL372" s="5"/>
      <c r="DM372" s="5"/>
      <c r="DN372" s="5"/>
      <c r="DO372" s="5"/>
      <c r="DP372" s="5"/>
      <c r="DQ372" s="5"/>
      <c r="DR372" s="5"/>
      <c r="DS372" s="5"/>
      <c r="DT372" s="5"/>
      <c r="DU372" s="5"/>
      <c r="DV372" s="5"/>
    </row>
    <row r="373" spans="21:126" x14ac:dyDescent="0.2">
      <c r="U373" s="5"/>
      <c r="V373" s="5"/>
      <c r="W373" s="5"/>
      <c r="AK373" s="5"/>
      <c r="AL373" s="5"/>
      <c r="AM373" s="5"/>
      <c r="AO373" s="5"/>
      <c r="AP373" s="5"/>
      <c r="AQ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  <c r="DA373" s="5"/>
      <c r="DB373" s="5"/>
      <c r="DC373" s="5"/>
      <c r="DD373" s="5"/>
      <c r="DE373" s="5"/>
      <c r="DF373" s="5"/>
      <c r="DG373" s="5"/>
      <c r="DH373" s="5"/>
      <c r="DI373" s="5"/>
      <c r="DJ373" s="5"/>
      <c r="DK373" s="5"/>
      <c r="DL373" s="5"/>
      <c r="DM373" s="5"/>
      <c r="DN373" s="5"/>
      <c r="DO373" s="5"/>
      <c r="DP373" s="5"/>
      <c r="DQ373" s="5"/>
      <c r="DR373" s="5"/>
      <c r="DS373" s="5"/>
      <c r="DT373" s="5"/>
      <c r="DU373" s="5"/>
      <c r="DV373" s="5"/>
    </row>
    <row r="374" spans="21:126" x14ac:dyDescent="0.2">
      <c r="U374" s="5"/>
      <c r="V374" s="5"/>
      <c r="W374" s="5"/>
      <c r="AK374" s="5"/>
      <c r="AL374" s="5"/>
      <c r="AM374" s="5"/>
      <c r="AO374" s="5"/>
      <c r="AP374" s="5"/>
      <c r="AQ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  <c r="DB374" s="5"/>
      <c r="DC374" s="5"/>
      <c r="DD374" s="5"/>
      <c r="DE374" s="5"/>
      <c r="DF374" s="5"/>
      <c r="DG374" s="5"/>
      <c r="DH374" s="5"/>
      <c r="DI374" s="5"/>
      <c r="DJ374" s="5"/>
      <c r="DK374" s="5"/>
      <c r="DL374" s="5"/>
      <c r="DM374" s="5"/>
      <c r="DN374" s="5"/>
      <c r="DO374" s="5"/>
      <c r="DP374" s="5"/>
      <c r="DQ374" s="5"/>
      <c r="DR374" s="5"/>
      <c r="DS374" s="5"/>
      <c r="DT374" s="5"/>
      <c r="DU374" s="5"/>
      <c r="DV374" s="5"/>
    </row>
    <row r="375" spans="21:126" x14ac:dyDescent="0.2">
      <c r="U375" s="5"/>
      <c r="V375" s="5"/>
      <c r="W375" s="5"/>
      <c r="AK375" s="5"/>
      <c r="AL375" s="5"/>
      <c r="AM375" s="5"/>
      <c r="AO375" s="5"/>
      <c r="AP375" s="5"/>
      <c r="AQ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  <c r="DE375" s="5"/>
      <c r="DF375" s="5"/>
      <c r="DG375" s="5"/>
      <c r="DH375" s="5"/>
      <c r="DI375" s="5"/>
      <c r="DJ375" s="5"/>
      <c r="DK375" s="5"/>
      <c r="DL375" s="5"/>
      <c r="DM375" s="5"/>
      <c r="DN375" s="5"/>
      <c r="DO375" s="5"/>
      <c r="DP375" s="5"/>
      <c r="DQ375" s="5"/>
      <c r="DR375" s="5"/>
      <c r="DS375" s="5"/>
      <c r="DT375" s="5"/>
      <c r="DU375" s="5"/>
      <c r="DV375" s="5"/>
    </row>
    <row r="376" spans="21:126" x14ac:dyDescent="0.2">
      <c r="U376" s="5"/>
      <c r="V376" s="5"/>
      <c r="W376" s="5"/>
      <c r="AK376" s="5"/>
      <c r="AL376" s="5"/>
      <c r="AM376" s="5"/>
      <c r="AO376" s="5"/>
      <c r="AP376" s="5"/>
      <c r="AQ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  <c r="DB376" s="5"/>
      <c r="DC376" s="5"/>
      <c r="DD376" s="5"/>
      <c r="DE376" s="5"/>
      <c r="DF376" s="5"/>
      <c r="DG376" s="5"/>
      <c r="DH376" s="5"/>
      <c r="DI376" s="5"/>
      <c r="DJ376" s="5"/>
      <c r="DK376" s="5"/>
      <c r="DL376" s="5"/>
      <c r="DM376" s="5"/>
      <c r="DN376" s="5"/>
      <c r="DO376" s="5"/>
      <c r="DP376" s="5"/>
      <c r="DQ376" s="5"/>
      <c r="DR376" s="5"/>
      <c r="DS376" s="5"/>
      <c r="DT376" s="5"/>
      <c r="DU376" s="5"/>
      <c r="DV376" s="5"/>
    </row>
    <row r="377" spans="21:126" x14ac:dyDescent="0.2">
      <c r="U377" s="5"/>
      <c r="V377" s="5"/>
      <c r="W377" s="5"/>
      <c r="AK377" s="5"/>
      <c r="AL377" s="5"/>
      <c r="AM377" s="5"/>
      <c r="AO377" s="5"/>
      <c r="AP377" s="5"/>
      <c r="AQ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  <c r="DB377" s="5"/>
      <c r="DC377" s="5"/>
      <c r="DD377" s="5"/>
      <c r="DE377" s="5"/>
      <c r="DF377" s="5"/>
      <c r="DG377" s="5"/>
      <c r="DH377" s="5"/>
      <c r="DI377" s="5"/>
      <c r="DJ377" s="5"/>
      <c r="DK377" s="5"/>
      <c r="DL377" s="5"/>
      <c r="DM377" s="5"/>
      <c r="DN377" s="5"/>
      <c r="DO377" s="5"/>
      <c r="DP377" s="5"/>
      <c r="DQ377" s="5"/>
      <c r="DR377" s="5"/>
      <c r="DS377" s="5"/>
      <c r="DT377" s="5"/>
      <c r="DU377" s="5"/>
      <c r="DV377" s="5"/>
    </row>
    <row r="378" spans="21:126" x14ac:dyDescent="0.2">
      <c r="U378" s="5"/>
      <c r="V378" s="5"/>
      <c r="W378" s="5"/>
      <c r="AK378" s="5"/>
      <c r="AL378" s="5"/>
      <c r="AM378" s="5"/>
      <c r="AO378" s="5"/>
      <c r="AP378" s="5"/>
      <c r="AQ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  <c r="DB378" s="5"/>
      <c r="DC378" s="5"/>
      <c r="DD378" s="5"/>
      <c r="DE378" s="5"/>
      <c r="DF378" s="5"/>
      <c r="DG378" s="5"/>
      <c r="DH378" s="5"/>
      <c r="DI378" s="5"/>
      <c r="DJ378" s="5"/>
      <c r="DK378" s="5"/>
      <c r="DL378" s="5"/>
      <c r="DM378" s="5"/>
      <c r="DN378" s="5"/>
      <c r="DO378" s="5"/>
      <c r="DP378" s="5"/>
      <c r="DQ378" s="5"/>
      <c r="DR378" s="5"/>
      <c r="DS378" s="5"/>
      <c r="DT378" s="5"/>
      <c r="DU378" s="5"/>
      <c r="DV378" s="5"/>
    </row>
    <row r="379" spans="21:126" x14ac:dyDescent="0.2">
      <c r="U379" s="5"/>
      <c r="V379" s="5"/>
      <c r="W379" s="5"/>
      <c r="AK379" s="5"/>
      <c r="AL379" s="5"/>
      <c r="AM379" s="5"/>
      <c r="AO379" s="5"/>
      <c r="AP379" s="5"/>
      <c r="AQ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  <c r="DA379" s="5"/>
      <c r="DB379" s="5"/>
      <c r="DC379" s="5"/>
      <c r="DD379" s="5"/>
      <c r="DE379" s="5"/>
      <c r="DF379" s="5"/>
      <c r="DG379" s="5"/>
      <c r="DH379" s="5"/>
      <c r="DI379" s="5"/>
      <c r="DJ379" s="5"/>
      <c r="DK379" s="5"/>
      <c r="DL379" s="5"/>
      <c r="DM379" s="5"/>
      <c r="DN379" s="5"/>
      <c r="DO379" s="5"/>
      <c r="DP379" s="5"/>
      <c r="DQ379" s="5"/>
      <c r="DR379" s="5"/>
      <c r="DS379" s="5"/>
      <c r="DT379" s="5"/>
      <c r="DU379" s="5"/>
      <c r="DV379" s="5"/>
    </row>
    <row r="380" spans="21:126" x14ac:dyDescent="0.2">
      <c r="U380" s="5"/>
      <c r="V380" s="5"/>
      <c r="W380" s="5"/>
      <c r="AK380" s="5"/>
      <c r="AL380" s="5"/>
      <c r="AM380" s="5"/>
      <c r="AO380" s="5"/>
      <c r="AP380" s="5"/>
      <c r="AQ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  <c r="DB380" s="5"/>
      <c r="DC380" s="5"/>
      <c r="DD380" s="5"/>
      <c r="DE380" s="5"/>
      <c r="DF380" s="5"/>
      <c r="DG380" s="5"/>
      <c r="DH380" s="5"/>
      <c r="DI380" s="5"/>
      <c r="DJ380" s="5"/>
      <c r="DK380" s="5"/>
      <c r="DL380" s="5"/>
      <c r="DM380" s="5"/>
      <c r="DN380" s="5"/>
      <c r="DO380" s="5"/>
      <c r="DP380" s="5"/>
      <c r="DQ380" s="5"/>
      <c r="DR380" s="5"/>
      <c r="DS380" s="5"/>
      <c r="DT380" s="5"/>
      <c r="DU380" s="5"/>
      <c r="DV380" s="5"/>
    </row>
    <row r="381" spans="21:126" x14ac:dyDescent="0.2">
      <c r="U381" s="5"/>
      <c r="V381" s="5"/>
      <c r="W381" s="5"/>
      <c r="AK381" s="5"/>
      <c r="AL381" s="5"/>
      <c r="AM381" s="5"/>
      <c r="AO381" s="5"/>
      <c r="AP381" s="5"/>
      <c r="AQ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  <c r="DB381" s="5"/>
      <c r="DC381" s="5"/>
      <c r="DD381" s="5"/>
      <c r="DE381" s="5"/>
      <c r="DF381" s="5"/>
      <c r="DG381" s="5"/>
      <c r="DH381" s="5"/>
      <c r="DI381" s="5"/>
      <c r="DJ381" s="5"/>
      <c r="DK381" s="5"/>
      <c r="DL381" s="5"/>
      <c r="DM381" s="5"/>
      <c r="DN381" s="5"/>
      <c r="DO381" s="5"/>
      <c r="DP381" s="5"/>
      <c r="DQ381" s="5"/>
      <c r="DR381" s="5"/>
      <c r="DS381" s="5"/>
      <c r="DT381" s="5"/>
      <c r="DU381" s="5"/>
      <c r="DV381" s="5"/>
    </row>
    <row r="382" spans="21:126" x14ac:dyDescent="0.2">
      <c r="U382" s="5"/>
      <c r="V382" s="5"/>
      <c r="W382" s="5"/>
      <c r="AK382" s="5"/>
      <c r="AL382" s="5"/>
      <c r="AM382" s="5"/>
      <c r="AO382" s="5"/>
      <c r="AP382" s="5"/>
      <c r="AQ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  <c r="DA382" s="5"/>
      <c r="DB382" s="5"/>
      <c r="DC382" s="5"/>
      <c r="DD382" s="5"/>
      <c r="DE382" s="5"/>
      <c r="DF382" s="5"/>
      <c r="DG382" s="5"/>
      <c r="DH382" s="5"/>
      <c r="DI382" s="5"/>
      <c r="DJ382" s="5"/>
      <c r="DK382" s="5"/>
      <c r="DL382" s="5"/>
      <c r="DM382" s="5"/>
      <c r="DN382" s="5"/>
      <c r="DO382" s="5"/>
      <c r="DP382" s="5"/>
      <c r="DQ382" s="5"/>
      <c r="DR382" s="5"/>
      <c r="DS382" s="5"/>
      <c r="DT382" s="5"/>
      <c r="DU382" s="5"/>
      <c r="DV382" s="5"/>
    </row>
    <row r="383" spans="21:126" x14ac:dyDescent="0.2">
      <c r="U383" s="5"/>
      <c r="V383" s="5"/>
      <c r="W383" s="5"/>
      <c r="AK383" s="5"/>
      <c r="AL383" s="5"/>
      <c r="AM383" s="5"/>
      <c r="AO383" s="5"/>
      <c r="AP383" s="5"/>
      <c r="AQ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  <c r="DA383" s="5"/>
      <c r="DB383" s="5"/>
      <c r="DC383" s="5"/>
      <c r="DD383" s="5"/>
      <c r="DE383" s="5"/>
      <c r="DF383" s="5"/>
      <c r="DG383" s="5"/>
      <c r="DH383" s="5"/>
      <c r="DI383" s="5"/>
      <c r="DJ383" s="5"/>
      <c r="DK383" s="5"/>
      <c r="DL383" s="5"/>
      <c r="DM383" s="5"/>
      <c r="DN383" s="5"/>
      <c r="DO383" s="5"/>
      <c r="DP383" s="5"/>
      <c r="DQ383" s="5"/>
      <c r="DR383" s="5"/>
      <c r="DS383" s="5"/>
      <c r="DT383" s="5"/>
      <c r="DU383" s="5"/>
      <c r="DV383" s="5"/>
    </row>
    <row r="384" spans="21:126" x14ac:dyDescent="0.2">
      <c r="U384" s="5"/>
      <c r="V384" s="5"/>
      <c r="W384" s="5"/>
      <c r="AK384" s="5"/>
      <c r="AL384" s="5"/>
      <c r="AM384" s="5"/>
      <c r="AO384" s="5"/>
      <c r="AP384" s="5"/>
      <c r="AQ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  <c r="CM384" s="5"/>
      <c r="CN384" s="5"/>
      <c r="CO384" s="5"/>
      <c r="CP384" s="5"/>
      <c r="CQ384" s="5"/>
      <c r="CR384" s="5"/>
      <c r="CS384" s="5"/>
      <c r="CT384" s="5"/>
      <c r="CU384" s="5"/>
      <c r="CV384" s="5"/>
      <c r="CW384" s="5"/>
      <c r="CX384" s="5"/>
      <c r="CY384" s="5"/>
      <c r="CZ384" s="5"/>
      <c r="DA384" s="5"/>
      <c r="DB384" s="5"/>
      <c r="DC384" s="5"/>
      <c r="DD384" s="5"/>
      <c r="DE384" s="5"/>
      <c r="DF384" s="5"/>
      <c r="DG384" s="5"/>
      <c r="DH384" s="5"/>
      <c r="DI384" s="5"/>
      <c r="DJ384" s="5"/>
      <c r="DK384" s="5"/>
      <c r="DL384" s="5"/>
      <c r="DM384" s="5"/>
      <c r="DN384" s="5"/>
      <c r="DO384" s="5"/>
      <c r="DP384" s="5"/>
      <c r="DQ384" s="5"/>
      <c r="DR384" s="5"/>
      <c r="DS384" s="5"/>
      <c r="DT384" s="5"/>
      <c r="DU384" s="5"/>
      <c r="DV384" s="5"/>
    </row>
    <row r="385" spans="21:126" x14ac:dyDescent="0.2">
      <c r="U385" s="5"/>
      <c r="V385" s="5"/>
      <c r="W385" s="5"/>
      <c r="AK385" s="5"/>
      <c r="AL385" s="5"/>
      <c r="AM385" s="5"/>
      <c r="AO385" s="5"/>
      <c r="AP385" s="5"/>
      <c r="AQ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/>
      <c r="CW385" s="5"/>
      <c r="CX385" s="5"/>
      <c r="CY385" s="5"/>
      <c r="CZ385" s="5"/>
      <c r="DA385" s="5"/>
      <c r="DB385" s="5"/>
      <c r="DC385" s="5"/>
      <c r="DD385" s="5"/>
      <c r="DE385" s="5"/>
      <c r="DF385" s="5"/>
      <c r="DG385" s="5"/>
      <c r="DH385" s="5"/>
      <c r="DI385" s="5"/>
      <c r="DJ385" s="5"/>
      <c r="DK385" s="5"/>
      <c r="DL385" s="5"/>
      <c r="DM385" s="5"/>
      <c r="DN385" s="5"/>
      <c r="DO385" s="5"/>
      <c r="DP385" s="5"/>
      <c r="DQ385" s="5"/>
      <c r="DR385" s="5"/>
      <c r="DS385" s="5"/>
      <c r="DT385" s="5"/>
      <c r="DU385" s="5"/>
      <c r="DV385" s="5"/>
    </row>
    <row r="386" spans="21:126" x14ac:dyDescent="0.2">
      <c r="U386" s="5"/>
      <c r="V386" s="5"/>
      <c r="W386" s="5"/>
      <c r="AK386" s="5"/>
      <c r="AL386" s="5"/>
      <c r="AM386" s="5"/>
      <c r="AO386" s="5"/>
      <c r="AP386" s="5"/>
      <c r="AQ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  <c r="CO386" s="5"/>
      <c r="CP386" s="5"/>
      <c r="CQ386" s="5"/>
      <c r="CR386" s="5"/>
      <c r="CS386" s="5"/>
      <c r="CT386" s="5"/>
      <c r="CU386" s="5"/>
      <c r="CV386" s="5"/>
      <c r="CW386" s="5"/>
      <c r="CX386" s="5"/>
      <c r="CY386" s="5"/>
      <c r="CZ386" s="5"/>
      <c r="DA386" s="5"/>
      <c r="DB386" s="5"/>
      <c r="DC386" s="5"/>
      <c r="DD386" s="5"/>
      <c r="DE386" s="5"/>
      <c r="DF386" s="5"/>
      <c r="DG386" s="5"/>
      <c r="DH386" s="5"/>
      <c r="DI386" s="5"/>
      <c r="DJ386" s="5"/>
      <c r="DK386" s="5"/>
      <c r="DL386" s="5"/>
      <c r="DM386" s="5"/>
      <c r="DN386" s="5"/>
      <c r="DO386" s="5"/>
      <c r="DP386" s="5"/>
      <c r="DQ386" s="5"/>
      <c r="DR386" s="5"/>
      <c r="DS386" s="5"/>
      <c r="DT386" s="5"/>
      <c r="DU386" s="5"/>
      <c r="DV386" s="5"/>
    </row>
    <row r="387" spans="21:126" x14ac:dyDescent="0.2">
      <c r="U387" s="5"/>
      <c r="V387" s="5"/>
      <c r="W387" s="5"/>
      <c r="AK387" s="5"/>
      <c r="AL387" s="5"/>
      <c r="AM387" s="5"/>
      <c r="AO387" s="5"/>
      <c r="AP387" s="5"/>
      <c r="AQ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  <c r="CV387" s="5"/>
      <c r="CW387" s="5"/>
      <c r="CX387" s="5"/>
      <c r="CY387" s="5"/>
      <c r="CZ387" s="5"/>
      <c r="DA387" s="5"/>
      <c r="DB387" s="5"/>
      <c r="DC387" s="5"/>
      <c r="DD387" s="5"/>
      <c r="DE387" s="5"/>
      <c r="DF387" s="5"/>
      <c r="DG387" s="5"/>
      <c r="DH387" s="5"/>
      <c r="DI387" s="5"/>
      <c r="DJ387" s="5"/>
      <c r="DK387" s="5"/>
      <c r="DL387" s="5"/>
      <c r="DM387" s="5"/>
      <c r="DN387" s="5"/>
      <c r="DO387" s="5"/>
      <c r="DP387" s="5"/>
      <c r="DQ387" s="5"/>
      <c r="DR387" s="5"/>
      <c r="DS387" s="5"/>
      <c r="DT387" s="5"/>
      <c r="DU387" s="5"/>
      <c r="DV387" s="5"/>
    </row>
    <row r="388" spans="21:126" x14ac:dyDescent="0.2">
      <c r="U388" s="5"/>
      <c r="V388" s="5"/>
      <c r="W388" s="5"/>
      <c r="AK388" s="5"/>
      <c r="AL388" s="5"/>
      <c r="AM388" s="5"/>
      <c r="AO388" s="5"/>
      <c r="AP388" s="5"/>
      <c r="AQ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  <c r="CV388" s="5"/>
      <c r="CW388" s="5"/>
      <c r="CX388" s="5"/>
      <c r="CY388" s="5"/>
      <c r="CZ388" s="5"/>
      <c r="DA388" s="5"/>
      <c r="DB388" s="5"/>
      <c r="DC388" s="5"/>
      <c r="DD388" s="5"/>
      <c r="DE388" s="5"/>
      <c r="DF388" s="5"/>
      <c r="DG388" s="5"/>
      <c r="DH388" s="5"/>
      <c r="DI388" s="5"/>
      <c r="DJ388" s="5"/>
      <c r="DK388" s="5"/>
      <c r="DL388" s="5"/>
      <c r="DM388" s="5"/>
      <c r="DN388" s="5"/>
      <c r="DO388" s="5"/>
      <c r="DP388" s="5"/>
      <c r="DQ388" s="5"/>
      <c r="DR388" s="5"/>
      <c r="DS388" s="5"/>
      <c r="DT388" s="5"/>
      <c r="DU388" s="5"/>
      <c r="DV388" s="5"/>
    </row>
    <row r="389" spans="21:126" x14ac:dyDescent="0.2">
      <c r="U389" s="5"/>
      <c r="V389" s="5"/>
      <c r="W389" s="5"/>
      <c r="AK389" s="5"/>
      <c r="AL389" s="5"/>
      <c r="AM389" s="5"/>
      <c r="AO389" s="5"/>
      <c r="AP389" s="5"/>
      <c r="AQ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  <c r="DH389" s="5"/>
      <c r="DI389" s="5"/>
      <c r="DJ389" s="5"/>
      <c r="DK389" s="5"/>
      <c r="DL389" s="5"/>
      <c r="DM389" s="5"/>
      <c r="DN389" s="5"/>
      <c r="DO389" s="5"/>
      <c r="DP389" s="5"/>
      <c r="DQ389" s="5"/>
      <c r="DR389" s="5"/>
      <c r="DS389" s="5"/>
      <c r="DT389" s="5"/>
      <c r="DU389" s="5"/>
      <c r="DV389" s="5"/>
    </row>
    <row r="390" spans="21:126" x14ac:dyDescent="0.2">
      <c r="U390" s="5"/>
      <c r="V390" s="5"/>
      <c r="W390" s="5"/>
      <c r="AK390" s="5"/>
      <c r="AL390" s="5"/>
      <c r="AM390" s="5"/>
      <c r="AO390" s="5"/>
      <c r="AP390" s="5"/>
      <c r="AQ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5"/>
      <c r="DF390" s="5"/>
      <c r="DG390" s="5"/>
      <c r="DH390" s="5"/>
      <c r="DI390" s="5"/>
      <c r="DJ390" s="5"/>
      <c r="DK390" s="5"/>
      <c r="DL390" s="5"/>
      <c r="DM390" s="5"/>
      <c r="DN390" s="5"/>
      <c r="DO390" s="5"/>
      <c r="DP390" s="5"/>
      <c r="DQ390" s="5"/>
      <c r="DR390" s="5"/>
      <c r="DS390" s="5"/>
      <c r="DT390" s="5"/>
      <c r="DU390" s="5"/>
      <c r="DV390" s="5"/>
    </row>
    <row r="391" spans="21:126" x14ac:dyDescent="0.2">
      <c r="U391" s="5"/>
      <c r="V391" s="5"/>
      <c r="W391" s="5"/>
      <c r="AK391" s="5"/>
      <c r="AL391" s="5"/>
      <c r="AM391" s="5"/>
      <c r="AO391" s="5"/>
      <c r="AP391" s="5"/>
      <c r="AQ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5"/>
      <c r="DH391" s="5"/>
      <c r="DI391" s="5"/>
      <c r="DJ391" s="5"/>
      <c r="DK391" s="5"/>
      <c r="DL391" s="5"/>
      <c r="DM391" s="5"/>
      <c r="DN391" s="5"/>
      <c r="DO391" s="5"/>
      <c r="DP391" s="5"/>
      <c r="DQ391" s="5"/>
      <c r="DR391" s="5"/>
      <c r="DS391" s="5"/>
      <c r="DT391" s="5"/>
      <c r="DU391" s="5"/>
      <c r="DV391" s="5"/>
    </row>
    <row r="392" spans="21:126" x14ac:dyDescent="0.2">
      <c r="U392" s="5"/>
      <c r="V392" s="5"/>
      <c r="W392" s="5"/>
      <c r="AK392" s="5"/>
      <c r="AL392" s="5"/>
      <c r="AM392" s="5"/>
      <c r="AO392" s="5"/>
      <c r="AP392" s="5"/>
      <c r="AQ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  <c r="DB392" s="5"/>
      <c r="DC392" s="5"/>
      <c r="DD392" s="5"/>
      <c r="DE392" s="5"/>
      <c r="DF392" s="5"/>
      <c r="DG392" s="5"/>
      <c r="DH392" s="5"/>
      <c r="DI392" s="5"/>
      <c r="DJ392" s="5"/>
      <c r="DK392" s="5"/>
      <c r="DL392" s="5"/>
      <c r="DM392" s="5"/>
      <c r="DN392" s="5"/>
      <c r="DO392" s="5"/>
      <c r="DP392" s="5"/>
      <c r="DQ392" s="5"/>
      <c r="DR392" s="5"/>
      <c r="DS392" s="5"/>
      <c r="DT392" s="5"/>
      <c r="DU392" s="5"/>
      <c r="DV392" s="5"/>
    </row>
    <row r="393" spans="21:126" x14ac:dyDescent="0.2">
      <c r="U393" s="5"/>
      <c r="V393" s="5"/>
      <c r="W393" s="5"/>
      <c r="AK393" s="5"/>
      <c r="AL393" s="5"/>
      <c r="AM393" s="5"/>
      <c r="AO393" s="5"/>
      <c r="AP393" s="5"/>
      <c r="AQ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5"/>
      <c r="DH393" s="5"/>
      <c r="DI393" s="5"/>
      <c r="DJ393" s="5"/>
      <c r="DK393" s="5"/>
      <c r="DL393" s="5"/>
      <c r="DM393" s="5"/>
      <c r="DN393" s="5"/>
      <c r="DO393" s="5"/>
      <c r="DP393" s="5"/>
      <c r="DQ393" s="5"/>
      <c r="DR393" s="5"/>
      <c r="DS393" s="5"/>
      <c r="DT393" s="5"/>
      <c r="DU393" s="5"/>
      <c r="DV393" s="5"/>
    </row>
    <row r="394" spans="21:126" x14ac:dyDescent="0.2">
      <c r="U394" s="5"/>
      <c r="V394" s="5"/>
      <c r="W394" s="5"/>
      <c r="AK394" s="5"/>
      <c r="AL394" s="5"/>
      <c r="AM394" s="5"/>
      <c r="AO394" s="5"/>
      <c r="AP394" s="5"/>
      <c r="AQ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  <c r="DA394" s="5"/>
      <c r="DB394" s="5"/>
      <c r="DC394" s="5"/>
      <c r="DD394" s="5"/>
      <c r="DE394" s="5"/>
      <c r="DF394" s="5"/>
      <c r="DG394" s="5"/>
      <c r="DH394" s="5"/>
      <c r="DI394" s="5"/>
      <c r="DJ394" s="5"/>
      <c r="DK394" s="5"/>
      <c r="DL394" s="5"/>
      <c r="DM394" s="5"/>
      <c r="DN394" s="5"/>
      <c r="DO394" s="5"/>
      <c r="DP394" s="5"/>
      <c r="DQ394" s="5"/>
      <c r="DR394" s="5"/>
      <c r="DS394" s="5"/>
      <c r="DT394" s="5"/>
      <c r="DU394" s="5"/>
      <c r="DV394" s="5"/>
    </row>
    <row r="395" spans="21:126" x14ac:dyDescent="0.2">
      <c r="U395" s="5"/>
      <c r="V395" s="5"/>
      <c r="W395" s="5"/>
      <c r="AK395" s="5"/>
      <c r="AL395" s="5"/>
      <c r="AM395" s="5"/>
      <c r="AO395" s="5"/>
      <c r="AP395" s="5"/>
      <c r="AQ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  <c r="DA395" s="5"/>
      <c r="DB395" s="5"/>
      <c r="DC395" s="5"/>
      <c r="DD395" s="5"/>
      <c r="DE395" s="5"/>
      <c r="DF395" s="5"/>
      <c r="DG395" s="5"/>
      <c r="DH395" s="5"/>
      <c r="DI395" s="5"/>
      <c r="DJ395" s="5"/>
      <c r="DK395" s="5"/>
      <c r="DL395" s="5"/>
      <c r="DM395" s="5"/>
      <c r="DN395" s="5"/>
      <c r="DO395" s="5"/>
      <c r="DP395" s="5"/>
      <c r="DQ395" s="5"/>
      <c r="DR395" s="5"/>
      <c r="DS395" s="5"/>
      <c r="DT395" s="5"/>
      <c r="DU395" s="5"/>
      <c r="DV395" s="5"/>
    </row>
    <row r="396" spans="21:126" x14ac:dyDescent="0.2">
      <c r="U396" s="5"/>
      <c r="V396" s="5"/>
      <c r="W396" s="5"/>
      <c r="AK396" s="5"/>
      <c r="AL396" s="5"/>
      <c r="AM396" s="5"/>
      <c r="AO396" s="5"/>
      <c r="AP396" s="5"/>
      <c r="AQ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  <c r="DA396" s="5"/>
      <c r="DB396" s="5"/>
      <c r="DC396" s="5"/>
      <c r="DD396" s="5"/>
      <c r="DE396" s="5"/>
      <c r="DF396" s="5"/>
      <c r="DG396" s="5"/>
      <c r="DH396" s="5"/>
      <c r="DI396" s="5"/>
      <c r="DJ396" s="5"/>
      <c r="DK396" s="5"/>
      <c r="DL396" s="5"/>
      <c r="DM396" s="5"/>
      <c r="DN396" s="5"/>
      <c r="DO396" s="5"/>
      <c r="DP396" s="5"/>
      <c r="DQ396" s="5"/>
      <c r="DR396" s="5"/>
      <c r="DS396" s="5"/>
      <c r="DT396" s="5"/>
      <c r="DU396" s="5"/>
      <c r="DV396" s="5"/>
    </row>
    <row r="397" spans="21:126" x14ac:dyDescent="0.2">
      <c r="U397" s="5"/>
      <c r="V397" s="5"/>
      <c r="W397" s="5"/>
      <c r="AK397" s="5"/>
      <c r="AL397" s="5"/>
      <c r="AM397" s="5"/>
      <c r="AO397" s="5"/>
      <c r="AP397" s="5"/>
      <c r="AQ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/>
      <c r="CX397" s="5"/>
      <c r="CY397" s="5"/>
      <c r="CZ397" s="5"/>
      <c r="DA397" s="5"/>
      <c r="DB397" s="5"/>
      <c r="DC397" s="5"/>
      <c r="DD397" s="5"/>
      <c r="DE397" s="5"/>
      <c r="DF397" s="5"/>
      <c r="DG397" s="5"/>
      <c r="DH397" s="5"/>
      <c r="DI397" s="5"/>
      <c r="DJ397" s="5"/>
      <c r="DK397" s="5"/>
      <c r="DL397" s="5"/>
      <c r="DM397" s="5"/>
      <c r="DN397" s="5"/>
      <c r="DO397" s="5"/>
      <c r="DP397" s="5"/>
      <c r="DQ397" s="5"/>
      <c r="DR397" s="5"/>
      <c r="DS397" s="5"/>
      <c r="DT397" s="5"/>
      <c r="DU397" s="5"/>
      <c r="DV397" s="5"/>
    </row>
    <row r="398" spans="21:126" x14ac:dyDescent="0.2">
      <c r="U398" s="5"/>
      <c r="V398" s="5"/>
      <c r="W398" s="5"/>
      <c r="AK398" s="5"/>
      <c r="AL398" s="5"/>
      <c r="AM398" s="5"/>
      <c r="AO398" s="5"/>
      <c r="AP398" s="5"/>
      <c r="AQ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  <c r="DB398" s="5"/>
      <c r="DC398" s="5"/>
      <c r="DD398" s="5"/>
      <c r="DE398" s="5"/>
      <c r="DF398" s="5"/>
      <c r="DG398" s="5"/>
      <c r="DH398" s="5"/>
      <c r="DI398" s="5"/>
      <c r="DJ398" s="5"/>
      <c r="DK398" s="5"/>
      <c r="DL398" s="5"/>
      <c r="DM398" s="5"/>
      <c r="DN398" s="5"/>
      <c r="DO398" s="5"/>
      <c r="DP398" s="5"/>
      <c r="DQ398" s="5"/>
      <c r="DR398" s="5"/>
      <c r="DS398" s="5"/>
      <c r="DT398" s="5"/>
      <c r="DU398" s="5"/>
      <c r="DV398" s="5"/>
    </row>
    <row r="399" spans="21:126" x14ac:dyDescent="0.2">
      <c r="U399" s="5"/>
      <c r="V399" s="5"/>
      <c r="W399" s="5"/>
      <c r="AK399" s="5"/>
      <c r="AL399" s="5"/>
      <c r="AM399" s="5"/>
      <c r="AO399" s="5"/>
      <c r="AP399" s="5"/>
      <c r="AQ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  <c r="DB399" s="5"/>
      <c r="DC399" s="5"/>
      <c r="DD399" s="5"/>
      <c r="DE399" s="5"/>
      <c r="DF399" s="5"/>
      <c r="DG399" s="5"/>
      <c r="DH399" s="5"/>
      <c r="DI399" s="5"/>
      <c r="DJ399" s="5"/>
      <c r="DK399" s="5"/>
      <c r="DL399" s="5"/>
      <c r="DM399" s="5"/>
      <c r="DN399" s="5"/>
      <c r="DO399" s="5"/>
      <c r="DP399" s="5"/>
      <c r="DQ399" s="5"/>
      <c r="DR399" s="5"/>
      <c r="DS399" s="5"/>
      <c r="DT399" s="5"/>
      <c r="DU399" s="5"/>
      <c r="DV399" s="5"/>
    </row>
    <row r="400" spans="21:126" x14ac:dyDescent="0.2">
      <c r="U400" s="5"/>
      <c r="V400" s="5"/>
      <c r="W400" s="5"/>
      <c r="AK400" s="5"/>
      <c r="AL400" s="5"/>
      <c r="AM400" s="5"/>
      <c r="AO400" s="5"/>
      <c r="AP400" s="5"/>
      <c r="AQ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  <c r="DA400" s="5"/>
      <c r="DB400" s="5"/>
      <c r="DC400" s="5"/>
      <c r="DD400" s="5"/>
      <c r="DE400" s="5"/>
      <c r="DF400" s="5"/>
      <c r="DG400" s="5"/>
      <c r="DH400" s="5"/>
      <c r="DI400" s="5"/>
      <c r="DJ400" s="5"/>
      <c r="DK400" s="5"/>
      <c r="DL400" s="5"/>
      <c r="DM400" s="5"/>
      <c r="DN400" s="5"/>
      <c r="DO400" s="5"/>
      <c r="DP400" s="5"/>
      <c r="DQ400" s="5"/>
      <c r="DR400" s="5"/>
      <c r="DS400" s="5"/>
      <c r="DT400" s="5"/>
      <c r="DU400" s="5"/>
      <c r="DV400" s="5"/>
    </row>
    <row r="401" spans="21:126" x14ac:dyDescent="0.2">
      <c r="U401" s="5"/>
      <c r="V401" s="5"/>
      <c r="W401" s="5"/>
      <c r="AK401" s="5"/>
      <c r="AL401" s="5"/>
      <c r="AM401" s="5"/>
      <c r="AO401" s="5"/>
      <c r="AP401" s="5"/>
      <c r="AQ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  <c r="CV401" s="5"/>
      <c r="CW401" s="5"/>
      <c r="CX401" s="5"/>
      <c r="CY401" s="5"/>
      <c r="CZ401" s="5"/>
      <c r="DA401" s="5"/>
      <c r="DB401" s="5"/>
      <c r="DC401" s="5"/>
      <c r="DD401" s="5"/>
      <c r="DE401" s="5"/>
      <c r="DF401" s="5"/>
      <c r="DG401" s="5"/>
      <c r="DH401" s="5"/>
      <c r="DI401" s="5"/>
      <c r="DJ401" s="5"/>
      <c r="DK401" s="5"/>
      <c r="DL401" s="5"/>
      <c r="DM401" s="5"/>
      <c r="DN401" s="5"/>
      <c r="DO401" s="5"/>
      <c r="DP401" s="5"/>
      <c r="DQ401" s="5"/>
      <c r="DR401" s="5"/>
      <c r="DS401" s="5"/>
      <c r="DT401" s="5"/>
      <c r="DU401" s="5"/>
      <c r="DV401" s="5"/>
    </row>
    <row r="402" spans="21:126" x14ac:dyDescent="0.2">
      <c r="U402" s="5"/>
      <c r="V402" s="5"/>
      <c r="W402" s="5"/>
      <c r="AK402" s="5"/>
      <c r="AL402" s="5"/>
      <c r="AM402" s="5"/>
      <c r="AO402" s="5"/>
      <c r="AP402" s="5"/>
      <c r="AQ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  <c r="CV402" s="5"/>
      <c r="CW402" s="5"/>
      <c r="CX402" s="5"/>
      <c r="CY402" s="5"/>
      <c r="CZ402" s="5"/>
      <c r="DA402" s="5"/>
      <c r="DB402" s="5"/>
      <c r="DC402" s="5"/>
      <c r="DD402" s="5"/>
      <c r="DE402" s="5"/>
      <c r="DF402" s="5"/>
      <c r="DG402" s="5"/>
      <c r="DH402" s="5"/>
      <c r="DI402" s="5"/>
      <c r="DJ402" s="5"/>
      <c r="DK402" s="5"/>
      <c r="DL402" s="5"/>
      <c r="DM402" s="5"/>
      <c r="DN402" s="5"/>
      <c r="DO402" s="5"/>
      <c r="DP402" s="5"/>
      <c r="DQ402" s="5"/>
      <c r="DR402" s="5"/>
      <c r="DS402" s="5"/>
      <c r="DT402" s="5"/>
      <c r="DU402" s="5"/>
      <c r="DV402" s="5"/>
    </row>
    <row r="403" spans="21:126" x14ac:dyDescent="0.2">
      <c r="U403" s="5"/>
      <c r="V403" s="5"/>
      <c r="W403" s="5"/>
      <c r="AK403" s="5"/>
      <c r="AL403" s="5"/>
      <c r="AM403" s="5"/>
      <c r="AO403" s="5"/>
      <c r="AP403" s="5"/>
      <c r="AQ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  <c r="CV403" s="5"/>
      <c r="CW403" s="5"/>
      <c r="CX403" s="5"/>
      <c r="CY403" s="5"/>
      <c r="CZ403" s="5"/>
      <c r="DA403" s="5"/>
      <c r="DB403" s="5"/>
      <c r="DC403" s="5"/>
      <c r="DD403" s="5"/>
      <c r="DE403" s="5"/>
      <c r="DF403" s="5"/>
      <c r="DG403" s="5"/>
      <c r="DH403" s="5"/>
      <c r="DI403" s="5"/>
      <c r="DJ403" s="5"/>
      <c r="DK403" s="5"/>
      <c r="DL403" s="5"/>
      <c r="DM403" s="5"/>
      <c r="DN403" s="5"/>
      <c r="DO403" s="5"/>
      <c r="DP403" s="5"/>
      <c r="DQ403" s="5"/>
      <c r="DR403" s="5"/>
      <c r="DS403" s="5"/>
      <c r="DT403" s="5"/>
      <c r="DU403" s="5"/>
      <c r="DV403" s="5"/>
    </row>
    <row r="404" spans="21:126" x14ac:dyDescent="0.2">
      <c r="U404" s="5"/>
      <c r="V404" s="5"/>
      <c r="W404" s="5"/>
      <c r="AK404" s="5"/>
      <c r="AL404" s="5"/>
      <c r="AM404" s="5"/>
      <c r="AO404" s="5"/>
      <c r="AP404" s="5"/>
      <c r="AQ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  <c r="DA404" s="5"/>
      <c r="DB404" s="5"/>
      <c r="DC404" s="5"/>
      <c r="DD404" s="5"/>
      <c r="DE404" s="5"/>
      <c r="DF404" s="5"/>
      <c r="DG404" s="5"/>
      <c r="DH404" s="5"/>
      <c r="DI404" s="5"/>
      <c r="DJ404" s="5"/>
      <c r="DK404" s="5"/>
      <c r="DL404" s="5"/>
      <c r="DM404" s="5"/>
      <c r="DN404" s="5"/>
      <c r="DO404" s="5"/>
      <c r="DP404" s="5"/>
      <c r="DQ404" s="5"/>
      <c r="DR404" s="5"/>
      <c r="DS404" s="5"/>
      <c r="DT404" s="5"/>
      <c r="DU404" s="5"/>
      <c r="DV404" s="5"/>
    </row>
    <row r="405" spans="21:126" x14ac:dyDescent="0.2">
      <c r="U405" s="5"/>
      <c r="V405" s="5"/>
      <c r="W405" s="5"/>
      <c r="AK405" s="5"/>
      <c r="AL405" s="5"/>
      <c r="AM405" s="5"/>
      <c r="AO405" s="5"/>
      <c r="AP405" s="5"/>
      <c r="AQ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  <c r="DA405" s="5"/>
      <c r="DB405" s="5"/>
      <c r="DC405" s="5"/>
      <c r="DD405" s="5"/>
      <c r="DE405" s="5"/>
      <c r="DF405" s="5"/>
      <c r="DG405" s="5"/>
      <c r="DH405" s="5"/>
      <c r="DI405" s="5"/>
      <c r="DJ405" s="5"/>
      <c r="DK405" s="5"/>
      <c r="DL405" s="5"/>
      <c r="DM405" s="5"/>
      <c r="DN405" s="5"/>
      <c r="DO405" s="5"/>
      <c r="DP405" s="5"/>
      <c r="DQ405" s="5"/>
      <c r="DR405" s="5"/>
      <c r="DS405" s="5"/>
      <c r="DT405" s="5"/>
      <c r="DU405" s="5"/>
      <c r="DV405" s="5"/>
    </row>
    <row r="406" spans="21:126" x14ac:dyDescent="0.2">
      <c r="U406" s="5"/>
      <c r="V406" s="5"/>
      <c r="W406" s="5"/>
      <c r="AK406" s="5"/>
      <c r="AL406" s="5"/>
      <c r="AM406" s="5"/>
      <c r="AO406" s="5"/>
      <c r="AP406" s="5"/>
      <c r="AQ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5"/>
      <c r="CP406" s="5"/>
      <c r="CQ406" s="5"/>
      <c r="CR406" s="5"/>
      <c r="CS406" s="5"/>
      <c r="CT406" s="5"/>
      <c r="CU406" s="5"/>
      <c r="CV406" s="5"/>
      <c r="CW406" s="5"/>
      <c r="CX406" s="5"/>
      <c r="CY406" s="5"/>
      <c r="CZ406" s="5"/>
      <c r="DA406" s="5"/>
      <c r="DB406" s="5"/>
      <c r="DC406" s="5"/>
      <c r="DD406" s="5"/>
      <c r="DE406" s="5"/>
      <c r="DF406" s="5"/>
      <c r="DG406" s="5"/>
      <c r="DH406" s="5"/>
      <c r="DI406" s="5"/>
      <c r="DJ406" s="5"/>
      <c r="DK406" s="5"/>
      <c r="DL406" s="5"/>
      <c r="DM406" s="5"/>
      <c r="DN406" s="5"/>
      <c r="DO406" s="5"/>
      <c r="DP406" s="5"/>
      <c r="DQ406" s="5"/>
      <c r="DR406" s="5"/>
      <c r="DS406" s="5"/>
      <c r="DT406" s="5"/>
      <c r="DU406" s="5"/>
      <c r="DV406" s="5"/>
    </row>
    <row r="407" spans="21:126" x14ac:dyDescent="0.2">
      <c r="U407" s="5"/>
      <c r="V407" s="5"/>
      <c r="W407" s="5"/>
      <c r="AK407" s="5"/>
      <c r="AL407" s="5"/>
      <c r="AM407" s="5"/>
      <c r="AO407" s="5"/>
      <c r="AP407" s="5"/>
      <c r="AQ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  <c r="CV407" s="5"/>
      <c r="CW407" s="5"/>
      <c r="CX407" s="5"/>
      <c r="CY407" s="5"/>
      <c r="CZ407" s="5"/>
      <c r="DA407" s="5"/>
      <c r="DB407" s="5"/>
      <c r="DC407" s="5"/>
      <c r="DD407" s="5"/>
      <c r="DE407" s="5"/>
      <c r="DF407" s="5"/>
      <c r="DG407" s="5"/>
      <c r="DH407" s="5"/>
      <c r="DI407" s="5"/>
      <c r="DJ407" s="5"/>
      <c r="DK407" s="5"/>
      <c r="DL407" s="5"/>
      <c r="DM407" s="5"/>
      <c r="DN407" s="5"/>
      <c r="DO407" s="5"/>
      <c r="DP407" s="5"/>
      <c r="DQ407" s="5"/>
      <c r="DR407" s="5"/>
      <c r="DS407" s="5"/>
      <c r="DT407" s="5"/>
      <c r="DU407" s="5"/>
      <c r="DV407" s="5"/>
    </row>
    <row r="408" spans="21:126" x14ac:dyDescent="0.2">
      <c r="U408" s="5"/>
      <c r="V408" s="5"/>
      <c r="W408" s="5"/>
      <c r="AK408" s="5"/>
      <c r="AL408" s="5"/>
      <c r="AM408" s="5"/>
      <c r="AO408" s="5"/>
      <c r="AP408" s="5"/>
      <c r="AQ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  <c r="CO408" s="5"/>
      <c r="CP408" s="5"/>
      <c r="CQ408" s="5"/>
      <c r="CR408" s="5"/>
      <c r="CS408" s="5"/>
      <c r="CT408" s="5"/>
      <c r="CU408" s="5"/>
      <c r="CV408" s="5"/>
      <c r="CW408" s="5"/>
      <c r="CX408" s="5"/>
      <c r="CY408" s="5"/>
      <c r="CZ408" s="5"/>
      <c r="DA408" s="5"/>
      <c r="DB408" s="5"/>
      <c r="DC408" s="5"/>
      <c r="DD408" s="5"/>
      <c r="DE408" s="5"/>
      <c r="DF408" s="5"/>
      <c r="DG408" s="5"/>
      <c r="DH408" s="5"/>
      <c r="DI408" s="5"/>
      <c r="DJ408" s="5"/>
      <c r="DK408" s="5"/>
      <c r="DL408" s="5"/>
      <c r="DM408" s="5"/>
      <c r="DN408" s="5"/>
      <c r="DO408" s="5"/>
      <c r="DP408" s="5"/>
      <c r="DQ408" s="5"/>
      <c r="DR408" s="5"/>
      <c r="DS408" s="5"/>
      <c r="DT408" s="5"/>
      <c r="DU408" s="5"/>
      <c r="DV408" s="5"/>
    </row>
    <row r="409" spans="21:126" x14ac:dyDescent="0.2">
      <c r="U409" s="5"/>
      <c r="V409" s="5"/>
      <c r="W409" s="5"/>
      <c r="AK409" s="5"/>
      <c r="AL409" s="5"/>
      <c r="AM409" s="5"/>
      <c r="AO409" s="5"/>
      <c r="AP409" s="5"/>
      <c r="AQ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  <c r="CM409" s="5"/>
      <c r="CN409" s="5"/>
      <c r="CO409" s="5"/>
      <c r="CP409" s="5"/>
      <c r="CQ409" s="5"/>
      <c r="CR409" s="5"/>
      <c r="CS409" s="5"/>
      <c r="CT409" s="5"/>
      <c r="CU409" s="5"/>
      <c r="CV409" s="5"/>
      <c r="CW409" s="5"/>
      <c r="CX409" s="5"/>
      <c r="CY409" s="5"/>
      <c r="CZ409" s="5"/>
      <c r="DA409" s="5"/>
      <c r="DB409" s="5"/>
      <c r="DC409" s="5"/>
      <c r="DD409" s="5"/>
      <c r="DE409" s="5"/>
      <c r="DF409" s="5"/>
      <c r="DG409" s="5"/>
      <c r="DH409" s="5"/>
      <c r="DI409" s="5"/>
      <c r="DJ409" s="5"/>
      <c r="DK409" s="5"/>
      <c r="DL409" s="5"/>
      <c r="DM409" s="5"/>
      <c r="DN409" s="5"/>
      <c r="DO409" s="5"/>
      <c r="DP409" s="5"/>
      <c r="DQ409" s="5"/>
      <c r="DR409" s="5"/>
      <c r="DS409" s="5"/>
      <c r="DT409" s="5"/>
      <c r="DU409" s="5"/>
      <c r="DV409" s="5"/>
    </row>
    <row r="410" spans="21:126" x14ac:dyDescent="0.2">
      <c r="U410" s="5"/>
      <c r="V410" s="5"/>
      <c r="W410" s="5"/>
      <c r="AK410" s="5"/>
      <c r="AL410" s="5"/>
      <c r="AM410" s="5"/>
      <c r="AO410" s="5"/>
      <c r="AP410" s="5"/>
      <c r="AQ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  <c r="CO410" s="5"/>
      <c r="CP410" s="5"/>
      <c r="CQ410" s="5"/>
      <c r="CR410" s="5"/>
      <c r="CS410" s="5"/>
      <c r="CT410" s="5"/>
      <c r="CU410" s="5"/>
      <c r="CV410" s="5"/>
      <c r="CW410" s="5"/>
      <c r="CX410" s="5"/>
      <c r="CY410" s="5"/>
      <c r="CZ410" s="5"/>
      <c r="DA410" s="5"/>
      <c r="DB410" s="5"/>
      <c r="DC410" s="5"/>
      <c r="DD410" s="5"/>
      <c r="DE410" s="5"/>
      <c r="DF410" s="5"/>
      <c r="DG410" s="5"/>
      <c r="DH410" s="5"/>
      <c r="DI410" s="5"/>
      <c r="DJ410" s="5"/>
      <c r="DK410" s="5"/>
      <c r="DL410" s="5"/>
      <c r="DM410" s="5"/>
      <c r="DN410" s="5"/>
      <c r="DO410" s="5"/>
      <c r="DP410" s="5"/>
      <c r="DQ410" s="5"/>
      <c r="DR410" s="5"/>
      <c r="DS410" s="5"/>
      <c r="DT410" s="5"/>
      <c r="DU410" s="5"/>
      <c r="DV410" s="5"/>
    </row>
    <row r="411" spans="21:126" x14ac:dyDescent="0.2">
      <c r="U411" s="5"/>
      <c r="V411" s="5"/>
      <c r="W411" s="5"/>
      <c r="AK411" s="5"/>
      <c r="AL411" s="5"/>
      <c r="AM411" s="5"/>
      <c r="AO411" s="5"/>
      <c r="AP411" s="5"/>
      <c r="AQ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  <c r="CV411" s="5"/>
      <c r="CW411" s="5"/>
      <c r="CX411" s="5"/>
      <c r="CY411" s="5"/>
      <c r="CZ411" s="5"/>
      <c r="DA411" s="5"/>
      <c r="DB411" s="5"/>
      <c r="DC411" s="5"/>
      <c r="DD411" s="5"/>
      <c r="DE411" s="5"/>
      <c r="DF411" s="5"/>
      <c r="DG411" s="5"/>
      <c r="DH411" s="5"/>
      <c r="DI411" s="5"/>
      <c r="DJ411" s="5"/>
      <c r="DK411" s="5"/>
      <c r="DL411" s="5"/>
      <c r="DM411" s="5"/>
      <c r="DN411" s="5"/>
      <c r="DO411" s="5"/>
      <c r="DP411" s="5"/>
      <c r="DQ411" s="5"/>
      <c r="DR411" s="5"/>
      <c r="DS411" s="5"/>
      <c r="DT411" s="5"/>
      <c r="DU411" s="5"/>
      <c r="DV411" s="5"/>
    </row>
    <row r="412" spans="21:126" x14ac:dyDescent="0.2">
      <c r="U412" s="5"/>
      <c r="V412" s="5"/>
      <c r="W412" s="5"/>
      <c r="AK412" s="5"/>
      <c r="AL412" s="5"/>
      <c r="AM412" s="5"/>
      <c r="AO412" s="5"/>
      <c r="AP412" s="5"/>
      <c r="AQ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  <c r="CO412" s="5"/>
      <c r="CP412" s="5"/>
      <c r="CQ412" s="5"/>
      <c r="CR412" s="5"/>
      <c r="CS412" s="5"/>
      <c r="CT412" s="5"/>
      <c r="CU412" s="5"/>
      <c r="CV412" s="5"/>
      <c r="CW412" s="5"/>
      <c r="CX412" s="5"/>
      <c r="CY412" s="5"/>
      <c r="CZ412" s="5"/>
      <c r="DA412" s="5"/>
      <c r="DB412" s="5"/>
      <c r="DC412" s="5"/>
      <c r="DD412" s="5"/>
      <c r="DE412" s="5"/>
      <c r="DF412" s="5"/>
      <c r="DG412" s="5"/>
      <c r="DH412" s="5"/>
      <c r="DI412" s="5"/>
      <c r="DJ412" s="5"/>
      <c r="DK412" s="5"/>
      <c r="DL412" s="5"/>
      <c r="DM412" s="5"/>
      <c r="DN412" s="5"/>
      <c r="DO412" s="5"/>
      <c r="DP412" s="5"/>
      <c r="DQ412" s="5"/>
      <c r="DR412" s="5"/>
      <c r="DS412" s="5"/>
      <c r="DT412" s="5"/>
      <c r="DU412" s="5"/>
      <c r="DV412" s="5"/>
    </row>
    <row r="413" spans="21:126" x14ac:dyDescent="0.2">
      <c r="U413" s="5"/>
      <c r="V413" s="5"/>
      <c r="W413" s="5"/>
      <c r="AK413" s="5"/>
      <c r="AL413" s="5"/>
      <c r="AM413" s="5"/>
      <c r="AO413" s="5"/>
      <c r="AP413" s="5"/>
      <c r="AQ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  <c r="CO413" s="5"/>
      <c r="CP413" s="5"/>
      <c r="CQ413" s="5"/>
      <c r="CR413" s="5"/>
      <c r="CS413" s="5"/>
      <c r="CT413" s="5"/>
      <c r="CU413" s="5"/>
      <c r="CV413" s="5"/>
      <c r="CW413" s="5"/>
      <c r="CX413" s="5"/>
      <c r="CY413" s="5"/>
      <c r="CZ413" s="5"/>
      <c r="DA413" s="5"/>
      <c r="DB413" s="5"/>
      <c r="DC413" s="5"/>
      <c r="DD413" s="5"/>
      <c r="DE413" s="5"/>
      <c r="DF413" s="5"/>
      <c r="DG413" s="5"/>
      <c r="DH413" s="5"/>
      <c r="DI413" s="5"/>
      <c r="DJ413" s="5"/>
      <c r="DK413" s="5"/>
      <c r="DL413" s="5"/>
      <c r="DM413" s="5"/>
      <c r="DN413" s="5"/>
      <c r="DO413" s="5"/>
      <c r="DP413" s="5"/>
      <c r="DQ413" s="5"/>
      <c r="DR413" s="5"/>
      <c r="DS413" s="5"/>
      <c r="DT413" s="5"/>
      <c r="DU413" s="5"/>
      <c r="DV413" s="5"/>
    </row>
    <row r="414" spans="21:126" x14ac:dyDescent="0.2">
      <c r="U414" s="5"/>
      <c r="V414" s="5"/>
      <c r="W414" s="5"/>
      <c r="AK414" s="5"/>
      <c r="AL414" s="5"/>
      <c r="AM414" s="5"/>
      <c r="AO414" s="5"/>
      <c r="AP414" s="5"/>
      <c r="AQ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5"/>
      <c r="CP414" s="5"/>
      <c r="CQ414" s="5"/>
      <c r="CR414" s="5"/>
      <c r="CS414" s="5"/>
      <c r="CT414" s="5"/>
      <c r="CU414" s="5"/>
      <c r="CV414" s="5"/>
      <c r="CW414" s="5"/>
      <c r="CX414" s="5"/>
      <c r="CY414" s="5"/>
      <c r="CZ414" s="5"/>
      <c r="DA414" s="5"/>
      <c r="DB414" s="5"/>
      <c r="DC414" s="5"/>
      <c r="DD414" s="5"/>
      <c r="DE414" s="5"/>
      <c r="DF414" s="5"/>
      <c r="DG414" s="5"/>
      <c r="DH414" s="5"/>
      <c r="DI414" s="5"/>
      <c r="DJ414" s="5"/>
      <c r="DK414" s="5"/>
      <c r="DL414" s="5"/>
      <c r="DM414" s="5"/>
      <c r="DN414" s="5"/>
      <c r="DO414" s="5"/>
      <c r="DP414" s="5"/>
      <c r="DQ414" s="5"/>
      <c r="DR414" s="5"/>
      <c r="DS414" s="5"/>
      <c r="DT414" s="5"/>
      <c r="DU414" s="5"/>
      <c r="DV414" s="5"/>
    </row>
    <row r="415" spans="21:126" x14ac:dyDescent="0.2">
      <c r="U415" s="5"/>
      <c r="V415" s="5"/>
      <c r="W415" s="5"/>
      <c r="AK415" s="5"/>
      <c r="AL415" s="5"/>
      <c r="AM415" s="5"/>
      <c r="AO415" s="5"/>
      <c r="AP415" s="5"/>
      <c r="AQ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  <c r="CM415" s="5"/>
      <c r="CN415" s="5"/>
      <c r="CO415" s="5"/>
      <c r="CP415" s="5"/>
      <c r="CQ415" s="5"/>
      <c r="CR415" s="5"/>
      <c r="CS415" s="5"/>
      <c r="CT415" s="5"/>
      <c r="CU415" s="5"/>
      <c r="CV415" s="5"/>
      <c r="CW415" s="5"/>
      <c r="CX415" s="5"/>
      <c r="CY415" s="5"/>
      <c r="CZ415" s="5"/>
      <c r="DA415" s="5"/>
      <c r="DB415" s="5"/>
      <c r="DC415" s="5"/>
      <c r="DD415" s="5"/>
      <c r="DE415" s="5"/>
      <c r="DF415" s="5"/>
      <c r="DG415" s="5"/>
      <c r="DH415" s="5"/>
      <c r="DI415" s="5"/>
      <c r="DJ415" s="5"/>
      <c r="DK415" s="5"/>
      <c r="DL415" s="5"/>
      <c r="DM415" s="5"/>
      <c r="DN415" s="5"/>
      <c r="DO415" s="5"/>
      <c r="DP415" s="5"/>
      <c r="DQ415" s="5"/>
      <c r="DR415" s="5"/>
      <c r="DS415" s="5"/>
      <c r="DT415" s="5"/>
      <c r="DU415" s="5"/>
      <c r="DV415" s="5"/>
    </row>
    <row r="416" spans="21:126" x14ac:dyDescent="0.2">
      <c r="U416" s="5"/>
      <c r="V416" s="5"/>
      <c r="W416" s="5"/>
      <c r="AK416" s="5"/>
      <c r="AL416" s="5"/>
      <c r="AM416" s="5"/>
      <c r="AO416" s="5"/>
      <c r="AP416" s="5"/>
      <c r="AQ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5"/>
      <c r="CP416" s="5"/>
      <c r="CQ416" s="5"/>
      <c r="CR416" s="5"/>
      <c r="CS416" s="5"/>
      <c r="CT416" s="5"/>
      <c r="CU416" s="5"/>
      <c r="CV416" s="5"/>
      <c r="CW416" s="5"/>
      <c r="CX416" s="5"/>
      <c r="CY416" s="5"/>
      <c r="CZ416" s="5"/>
      <c r="DA416" s="5"/>
      <c r="DB416" s="5"/>
      <c r="DC416" s="5"/>
      <c r="DD416" s="5"/>
      <c r="DE416" s="5"/>
      <c r="DF416" s="5"/>
      <c r="DG416" s="5"/>
      <c r="DH416" s="5"/>
      <c r="DI416" s="5"/>
      <c r="DJ416" s="5"/>
      <c r="DK416" s="5"/>
      <c r="DL416" s="5"/>
      <c r="DM416" s="5"/>
      <c r="DN416" s="5"/>
      <c r="DO416" s="5"/>
      <c r="DP416" s="5"/>
      <c r="DQ416" s="5"/>
      <c r="DR416" s="5"/>
      <c r="DS416" s="5"/>
      <c r="DT416" s="5"/>
      <c r="DU416" s="5"/>
      <c r="DV416" s="5"/>
    </row>
    <row r="417" spans="21:126" x14ac:dyDescent="0.2">
      <c r="U417" s="5"/>
      <c r="V417" s="5"/>
      <c r="W417" s="5"/>
      <c r="AK417" s="5"/>
      <c r="AL417" s="5"/>
      <c r="AM417" s="5"/>
      <c r="AO417" s="5"/>
      <c r="AP417" s="5"/>
      <c r="AQ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</row>
    <row r="418" spans="21:126" x14ac:dyDescent="0.2">
      <c r="U418" s="5"/>
      <c r="V418" s="5"/>
      <c r="W418" s="5"/>
      <c r="AK418" s="5"/>
      <c r="AL418" s="5"/>
      <c r="AM418" s="5"/>
      <c r="AO418" s="5"/>
      <c r="AP418" s="5"/>
      <c r="AQ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/>
      <c r="DP418" s="5"/>
      <c r="DQ418" s="5"/>
      <c r="DR418" s="5"/>
      <c r="DS418" s="5"/>
      <c r="DT418" s="5"/>
      <c r="DU418" s="5"/>
      <c r="DV418" s="5"/>
    </row>
    <row r="419" spans="21:126" x14ac:dyDescent="0.2">
      <c r="U419" s="5"/>
      <c r="V419" s="5"/>
      <c r="W419" s="5"/>
      <c r="AK419" s="5"/>
      <c r="AL419" s="5"/>
      <c r="AM419" s="5"/>
      <c r="AO419" s="5"/>
      <c r="AP419" s="5"/>
      <c r="AQ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5"/>
      <c r="DH419" s="5"/>
      <c r="DI419" s="5"/>
      <c r="DJ419" s="5"/>
      <c r="DK419" s="5"/>
      <c r="DL419" s="5"/>
      <c r="DM419" s="5"/>
      <c r="DN419" s="5"/>
      <c r="DO419" s="5"/>
      <c r="DP419" s="5"/>
      <c r="DQ419" s="5"/>
      <c r="DR419" s="5"/>
      <c r="DS419" s="5"/>
      <c r="DT419" s="5"/>
      <c r="DU419" s="5"/>
      <c r="DV419" s="5"/>
    </row>
    <row r="420" spans="21:126" x14ac:dyDescent="0.2">
      <c r="U420" s="5"/>
      <c r="V420" s="5"/>
      <c r="W420" s="5"/>
      <c r="AK420" s="5"/>
      <c r="AL420" s="5"/>
      <c r="AM420" s="5"/>
      <c r="AO420" s="5"/>
      <c r="AP420" s="5"/>
      <c r="AQ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  <c r="BP420" s="5"/>
      <c r="BQ420" s="5"/>
      <c r="BR420" s="5"/>
      <c r="BS420" s="5"/>
      <c r="BT420" s="5"/>
      <c r="BU420" s="5"/>
      <c r="BV420" s="5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5"/>
      <c r="CH420" s="5"/>
      <c r="CI420" s="5"/>
      <c r="CJ420" s="5"/>
      <c r="CK420" s="5"/>
      <c r="CL420" s="5"/>
      <c r="CM420" s="5"/>
      <c r="CN420" s="5"/>
      <c r="CO420" s="5"/>
      <c r="CP420" s="5"/>
      <c r="CQ420" s="5"/>
      <c r="CR420" s="5"/>
      <c r="CS420" s="5"/>
      <c r="CT420" s="5"/>
      <c r="CU420" s="5"/>
      <c r="CV420" s="5"/>
      <c r="CW420" s="5"/>
      <c r="CX420" s="5"/>
      <c r="CY420" s="5"/>
      <c r="CZ420" s="5"/>
      <c r="DA420" s="5"/>
      <c r="DB420" s="5"/>
      <c r="DC420" s="5"/>
      <c r="DD420" s="5"/>
      <c r="DE420" s="5"/>
      <c r="DF420" s="5"/>
      <c r="DG420" s="5"/>
      <c r="DH420" s="5"/>
      <c r="DI420" s="5"/>
      <c r="DJ420" s="5"/>
      <c r="DK420" s="5"/>
      <c r="DL420" s="5"/>
      <c r="DM420" s="5"/>
      <c r="DN420" s="5"/>
      <c r="DO420" s="5"/>
      <c r="DP420" s="5"/>
      <c r="DQ420" s="5"/>
      <c r="DR420" s="5"/>
      <c r="DS420" s="5"/>
      <c r="DT420" s="5"/>
      <c r="DU420" s="5"/>
      <c r="DV420" s="5"/>
    </row>
    <row r="421" spans="21:126" x14ac:dyDescent="0.2">
      <c r="U421" s="5"/>
      <c r="V421" s="5"/>
      <c r="W421" s="5"/>
      <c r="AK421" s="5"/>
      <c r="AL421" s="5"/>
      <c r="AM421" s="5"/>
      <c r="AO421" s="5"/>
      <c r="AP421" s="5"/>
      <c r="AQ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  <c r="BP421" s="5"/>
      <c r="BQ421" s="5"/>
      <c r="BR421" s="5"/>
      <c r="BS421" s="5"/>
      <c r="BT421" s="5"/>
      <c r="BU421" s="5"/>
      <c r="BV421" s="5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5"/>
      <c r="CH421" s="5"/>
      <c r="CI421" s="5"/>
      <c r="CJ421" s="5"/>
      <c r="CK421" s="5"/>
      <c r="CL421" s="5"/>
      <c r="CM421" s="5"/>
      <c r="CN421" s="5"/>
      <c r="CO421" s="5"/>
      <c r="CP421" s="5"/>
      <c r="CQ421" s="5"/>
      <c r="CR421" s="5"/>
      <c r="CS421" s="5"/>
      <c r="CT421" s="5"/>
      <c r="CU421" s="5"/>
      <c r="CV421" s="5"/>
      <c r="CW421" s="5"/>
      <c r="CX421" s="5"/>
      <c r="CY421" s="5"/>
      <c r="CZ421" s="5"/>
      <c r="DA421" s="5"/>
      <c r="DB421" s="5"/>
      <c r="DC421" s="5"/>
      <c r="DD421" s="5"/>
      <c r="DE421" s="5"/>
      <c r="DF421" s="5"/>
      <c r="DG421" s="5"/>
      <c r="DH421" s="5"/>
      <c r="DI421" s="5"/>
      <c r="DJ421" s="5"/>
      <c r="DK421" s="5"/>
      <c r="DL421" s="5"/>
      <c r="DM421" s="5"/>
      <c r="DN421" s="5"/>
      <c r="DO421" s="5"/>
      <c r="DP421" s="5"/>
      <c r="DQ421" s="5"/>
      <c r="DR421" s="5"/>
      <c r="DS421" s="5"/>
      <c r="DT421" s="5"/>
      <c r="DU421" s="5"/>
      <c r="DV421" s="5"/>
    </row>
    <row r="422" spans="21:126" x14ac:dyDescent="0.2">
      <c r="U422" s="5"/>
      <c r="V422" s="5"/>
      <c r="W422" s="5"/>
      <c r="AK422" s="5"/>
      <c r="AL422" s="5"/>
      <c r="AM422" s="5"/>
      <c r="AO422" s="5"/>
      <c r="AP422" s="5"/>
      <c r="AQ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  <c r="BP422" s="5"/>
      <c r="BQ422" s="5"/>
      <c r="BR422" s="5"/>
      <c r="BS422" s="5"/>
      <c r="BT422" s="5"/>
      <c r="BU422" s="5"/>
      <c r="BV422" s="5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5"/>
      <c r="CH422" s="5"/>
      <c r="CI422" s="5"/>
      <c r="CJ422" s="5"/>
      <c r="CK422" s="5"/>
      <c r="CL422" s="5"/>
      <c r="CM422" s="5"/>
      <c r="CN422" s="5"/>
      <c r="CO422" s="5"/>
      <c r="CP422" s="5"/>
      <c r="CQ422" s="5"/>
      <c r="CR422" s="5"/>
      <c r="CS422" s="5"/>
      <c r="CT422" s="5"/>
      <c r="CU422" s="5"/>
      <c r="CV422" s="5"/>
      <c r="CW422" s="5"/>
      <c r="CX422" s="5"/>
      <c r="CY422" s="5"/>
      <c r="CZ422" s="5"/>
      <c r="DA422" s="5"/>
      <c r="DB422" s="5"/>
      <c r="DC422" s="5"/>
      <c r="DD422" s="5"/>
      <c r="DE422" s="5"/>
      <c r="DF422" s="5"/>
      <c r="DG422" s="5"/>
      <c r="DH422" s="5"/>
      <c r="DI422" s="5"/>
      <c r="DJ422" s="5"/>
      <c r="DK422" s="5"/>
      <c r="DL422" s="5"/>
      <c r="DM422" s="5"/>
      <c r="DN422" s="5"/>
      <c r="DO422" s="5"/>
      <c r="DP422" s="5"/>
      <c r="DQ422" s="5"/>
      <c r="DR422" s="5"/>
      <c r="DS422" s="5"/>
      <c r="DT422" s="5"/>
      <c r="DU422" s="5"/>
      <c r="DV422" s="5"/>
    </row>
    <row r="423" spans="21:126" x14ac:dyDescent="0.2">
      <c r="U423" s="5"/>
      <c r="V423" s="5"/>
      <c r="W423" s="5"/>
      <c r="AK423" s="5"/>
      <c r="AL423" s="5"/>
      <c r="AM423" s="5"/>
      <c r="AO423" s="5"/>
      <c r="AP423" s="5"/>
      <c r="AQ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  <c r="BP423" s="5"/>
      <c r="BQ423" s="5"/>
      <c r="BR423" s="5"/>
      <c r="BS423" s="5"/>
      <c r="BT423" s="5"/>
      <c r="BU423" s="5"/>
      <c r="BV423" s="5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5"/>
      <c r="CH423" s="5"/>
      <c r="CI423" s="5"/>
      <c r="CJ423" s="5"/>
      <c r="CK423" s="5"/>
      <c r="CL423" s="5"/>
      <c r="CM423" s="5"/>
      <c r="CN423" s="5"/>
      <c r="CO423" s="5"/>
      <c r="CP423" s="5"/>
      <c r="CQ423" s="5"/>
      <c r="CR423" s="5"/>
      <c r="CS423" s="5"/>
      <c r="CT423" s="5"/>
      <c r="CU423" s="5"/>
      <c r="CV423" s="5"/>
      <c r="CW423" s="5"/>
      <c r="CX423" s="5"/>
      <c r="CY423" s="5"/>
      <c r="CZ423" s="5"/>
      <c r="DA423" s="5"/>
      <c r="DB423" s="5"/>
      <c r="DC423" s="5"/>
      <c r="DD423" s="5"/>
      <c r="DE423" s="5"/>
      <c r="DF423" s="5"/>
      <c r="DG423" s="5"/>
      <c r="DH423" s="5"/>
      <c r="DI423" s="5"/>
      <c r="DJ423" s="5"/>
      <c r="DK423" s="5"/>
      <c r="DL423" s="5"/>
      <c r="DM423" s="5"/>
      <c r="DN423" s="5"/>
      <c r="DO423" s="5"/>
      <c r="DP423" s="5"/>
      <c r="DQ423" s="5"/>
      <c r="DR423" s="5"/>
      <c r="DS423" s="5"/>
      <c r="DT423" s="5"/>
      <c r="DU423" s="5"/>
      <c r="DV423" s="5"/>
    </row>
    <row r="424" spans="21:126" x14ac:dyDescent="0.2">
      <c r="U424" s="5"/>
      <c r="V424" s="5"/>
      <c r="W424" s="5"/>
      <c r="AK424" s="5"/>
      <c r="AL424" s="5"/>
      <c r="AM424" s="5"/>
      <c r="AO424" s="5"/>
      <c r="AP424" s="5"/>
      <c r="AQ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  <c r="BP424" s="5"/>
      <c r="BQ424" s="5"/>
      <c r="BR424" s="5"/>
      <c r="BS424" s="5"/>
      <c r="BT424" s="5"/>
      <c r="BU424" s="5"/>
      <c r="BV424" s="5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5"/>
      <c r="CH424" s="5"/>
      <c r="CI424" s="5"/>
      <c r="CJ424" s="5"/>
      <c r="CK424" s="5"/>
      <c r="CL424" s="5"/>
      <c r="CM424" s="5"/>
      <c r="CN424" s="5"/>
      <c r="CO424" s="5"/>
      <c r="CP424" s="5"/>
      <c r="CQ424" s="5"/>
      <c r="CR424" s="5"/>
      <c r="CS424" s="5"/>
      <c r="CT424" s="5"/>
      <c r="CU424" s="5"/>
      <c r="CV424" s="5"/>
      <c r="CW424" s="5"/>
      <c r="CX424" s="5"/>
      <c r="CY424" s="5"/>
      <c r="CZ424" s="5"/>
      <c r="DA424" s="5"/>
      <c r="DB424" s="5"/>
      <c r="DC424" s="5"/>
      <c r="DD424" s="5"/>
      <c r="DE424" s="5"/>
      <c r="DF424" s="5"/>
      <c r="DG424" s="5"/>
      <c r="DH424" s="5"/>
      <c r="DI424" s="5"/>
      <c r="DJ424" s="5"/>
      <c r="DK424" s="5"/>
      <c r="DL424" s="5"/>
      <c r="DM424" s="5"/>
      <c r="DN424" s="5"/>
      <c r="DO424" s="5"/>
      <c r="DP424" s="5"/>
      <c r="DQ424" s="5"/>
      <c r="DR424" s="5"/>
      <c r="DS424" s="5"/>
      <c r="DT424" s="5"/>
      <c r="DU424" s="5"/>
      <c r="DV424" s="5"/>
    </row>
    <row r="425" spans="21:126" x14ac:dyDescent="0.2">
      <c r="U425" s="5"/>
      <c r="V425" s="5"/>
      <c r="W425" s="5"/>
      <c r="AK425" s="5"/>
      <c r="AL425" s="5"/>
      <c r="AM425" s="5"/>
      <c r="AO425" s="5"/>
      <c r="AP425" s="5"/>
      <c r="AQ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  <c r="BP425" s="5"/>
      <c r="BQ425" s="5"/>
      <c r="BR425" s="5"/>
      <c r="BS425" s="5"/>
      <c r="BT425" s="5"/>
      <c r="BU425" s="5"/>
      <c r="BV425" s="5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5"/>
      <c r="CH425" s="5"/>
      <c r="CI425" s="5"/>
      <c r="CJ425" s="5"/>
      <c r="CK425" s="5"/>
      <c r="CL425" s="5"/>
      <c r="CM425" s="5"/>
      <c r="CN425" s="5"/>
      <c r="CO425" s="5"/>
      <c r="CP425" s="5"/>
      <c r="CQ425" s="5"/>
      <c r="CR425" s="5"/>
      <c r="CS425" s="5"/>
      <c r="CT425" s="5"/>
      <c r="CU425" s="5"/>
      <c r="CV425" s="5"/>
      <c r="CW425" s="5"/>
      <c r="CX425" s="5"/>
      <c r="CY425" s="5"/>
      <c r="CZ425" s="5"/>
      <c r="DA425" s="5"/>
      <c r="DB425" s="5"/>
      <c r="DC425" s="5"/>
      <c r="DD425" s="5"/>
      <c r="DE425" s="5"/>
      <c r="DF425" s="5"/>
      <c r="DG425" s="5"/>
      <c r="DH425" s="5"/>
      <c r="DI425" s="5"/>
      <c r="DJ425" s="5"/>
      <c r="DK425" s="5"/>
      <c r="DL425" s="5"/>
      <c r="DM425" s="5"/>
      <c r="DN425" s="5"/>
      <c r="DO425" s="5"/>
      <c r="DP425" s="5"/>
      <c r="DQ425" s="5"/>
      <c r="DR425" s="5"/>
      <c r="DS425" s="5"/>
      <c r="DT425" s="5"/>
      <c r="DU425" s="5"/>
      <c r="DV425" s="5"/>
    </row>
    <row r="426" spans="21:126" x14ac:dyDescent="0.2">
      <c r="U426" s="5"/>
      <c r="V426" s="5"/>
      <c r="W426" s="5"/>
      <c r="AK426" s="5"/>
      <c r="AL426" s="5"/>
      <c r="AM426" s="5"/>
      <c r="AO426" s="5"/>
      <c r="AP426" s="5"/>
      <c r="AQ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5"/>
      <c r="BP426" s="5"/>
      <c r="BQ426" s="5"/>
      <c r="BR426" s="5"/>
      <c r="BS426" s="5"/>
      <c r="BT426" s="5"/>
      <c r="BU426" s="5"/>
      <c r="BV426" s="5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5"/>
      <c r="CH426" s="5"/>
      <c r="CI426" s="5"/>
      <c r="CJ426" s="5"/>
      <c r="CK426" s="5"/>
      <c r="CL426" s="5"/>
      <c r="CM426" s="5"/>
      <c r="CN426" s="5"/>
      <c r="CO426" s="5"/>
      <c r="CP426" s="5"/>
      <c r="CQ426" s="5"/>
      <c r="CR426" s="5"/>
      <c r="CS426" s="5"/>
      <c r="CT426" s="5"/>
      <c r="CU426" s="5"/>
      <c r="CV426" s="5"/>
      <c r="CW426" s="5"/>
      <c r="CX426" s="5"/>
      <c r="CY426" s="5"/>
      <c r="CZ426" s="5"/>
      <c r="DA426" s="5"/>
      <c r="DB426" s="5"/>
      <c r="DC426" s="5"/>
      <c r="DD426" s="5"/>
      <c r="DE426" s="5"/>
      <c r="DF426" s="5"/>
      <c r="DG426" s="5"/>
      <c r="DH426" s="5"/>
      <c r="DI426" s="5"/>
      <c r="DJ426" s="5"/>
      <c r="DK426" s="5"/>
      <c r="DL426" s="5"/>
      <c r="DM426" s="5"/>
      <c r="DN426" s="5"/>
      <c r="DO426" s="5"/>
      <c r="DP426" s="5"/>
      <c r="DQ426" s="5"/>
      <c r="DR426" s="5"/>
      <c r="DS426" s="5"/>
      <c r="DT426" s="5"/>
      <c r="DU426" s="5"/>
      <c r="DV426" s="5"/>
    </row>
    <row r="427" spans="21:126" x14ac:dyDescent="0.2">
      <c r="U427" s="5"/>
      <c r="V427" s="5"/>
      <c r="W427" s="5"/>
      <c r="AK427" s="5"/>
      <c r="AL427" s="5"/>
      <c r="AM427" s="5"/>
      <c r="AO427" s="5"/>
      <c r="AP427" s="5"/>
      <c r="AQ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  <c r="CJ427" s="5"/>
      <c r="CK427" s="5"/>
      <c r="CL427" s="5"/>
      <c r="CM427" s="5"/>
      <c r="CN427" s="5"/>
      <c r="CO427" s="5"/>
      <c r="CP427" s="5"/>
      <c r="CQ427" s="5"/>
      <c r="CR427" s="5"/>
      <c r="CS427" s="5"/>
      <c r="CT427" s="5"/>
      <c r="CU427" s="5"/>
      <c r="CV427" s="5"/>
      <c r="CW427" s="5"/>
      <c r="CX427" s="5"/>
      <c r="CY427" s="5"/>
      <c r="CZ427" s="5"/>
      <c r="DA427" s="5"/>
      <c r="DB427" s="5"/>
      <c r="DC427" s="5"/>
      <c r="DD427" s="5"/>
      <c r="DE427" s="5"/>
      <c r="DF427" s="5"/>
      <c r="DG427" s="5"/>
      <c r="DH427" s="5"/>
      <c r="DI427" s="5"/>
      <c r="DJ427" s="5"/>
      <c r="DK427" s="5"/>
      <c r="DL427" s="5"/>
      <c r="DM427" s="5"/>
      <c r="DN427" s="5"/>
      <c r="DO427" s="5"/>
      <c r="DP427" s="5"/>
      <c r="DQ427" s="5"/>
      <c r="DR427" s="5"/>
      <c r="DS427" s="5"/>
      <c r="DT427" s="5"/>
      <c r="DU427" s="5"/>
      <c r="DV427" s="5"/>
    </row>
    <row r="428" spans="21:126" x14ac:dyDescent="0.2">
      <c r="U428" s="5"/>
      <c r="V428" s="5"/>
      <c r="W428" s="5"/>
      <c r="AK428" s="5"/>
      <c r="AL428" s="5"/>
      <c r="AM428" s="5"/>
      <c r="AO428" s="5"/>
      <c r="AP428" s="5"/>
      <c r="AQ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  <c r="BU428" s="5"/>
      <c r="BV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5"/>
      <c r="CH428" s="5"/>
      <c r="CI428" s="5"/>
      <c r="CJ428" s="5"/>
      <c r="CK428" s="5"/>
      <c r="CL428" s="5"/>
      <c r="CM428" s="5"/>
      <c r="CN428" s="5"/>
      <c r="CO428" s="5"/>
      <c r="CP428" s="5"/>
      <c r="CQ428" s="5"/>
      <c r="CR428" s="5"/>
      <c r="CS428" s="5"/>
      <c r="CT428" s="5"/>
      <c r="CU428" s="5"/>
      <c r="CV428" s="5"/>
      <c r="CW428" s="5"/>
      <c r="CX428" s="5"/>
      <c r="CY428" s="5"/>
      <c r="CZ428" s="5"/>
      <c r="DA428" s="5"/>
      <c r="DB428" s="5"/>
      <c r="DC428" s="5"/>
      <c r="DD428" s="5"/>
      <c r="DE428" s="5"/>
      <c r="DF428" s="5"/>
      <c r="DG428" s="5"/>
      <c r="DH428" s="5"/>
      <c r="DI428" s="5"/>
      <c r="DJ428" s="5"/>
      <c r="DK428" s="5"/>
      <c r="DL428" s="5"/>
      <c r="DM428" s="5"/>
      <c r="DN428" s="5"/>
      <c r="DO428" s="5"/>
      <c r="DP428" s="5"/>
      <c r="DQ428" s="5"/>
      <c r="DR428" s="5"/>
      <c r="DS428" s="5"/>
      <c r="DT428" s="5"/>
      <c r="DU428" s="5"/>
      <c r="DV428" s="5"/>
    </row>
    <row r="429" spans="21:126" x14ac:dyDescent="0.2">
      <c r="U429" s="5"/>
      <c r="V429" s="5"/>
      <c r="W429" s="5"/>
      <c r="AK429" s="5"/>
      <c r="AL429" s="5"/>
      <c r="AM429" s="5"/>
      <c r="AO429" s="5"/>
      <c r="AP429" s="5"/>
      <c r="AQ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5"/>
      <c r="CH429" s="5"/>
      <c r="CI429" s="5"/>
      <c r="CJ429" s="5"/>
      <c r="CK429" s="5"/>
      <c r="CL429" s="5"/>
      <c r="CM429" s="5"/>
      <c r="CN429" s="5"/>
      <c r="CO429" s="5"/>
      <c r="CP429" s="5"/>
      <c r="CQ429" s="5"/>
      <c r="CR429" s="5"/>
      <c r="CS429" s="5"/>
      <c r="CT429" s="5"/>
      <c r="CU429" s="5"/>
      <c r="CV429" s="5"/>
      <c r="CW429" s="5"/>
      <c r="CX429" s="5"/>
      <c r="CY429" s="5"/>
      <c r="CZ429" s="5"/>
      <c r="DA429" s="5"/>
      <c r="DB429" s="5"/>
      <c r="DC429" s="5"/>
      <c r="DD429" s="5"/>
      <c r="DE429" s="5"/>
      <c r="DF429" s="5"/>
      <c r="DG429" s="5"/>
      <c r="DH429" s="5"/>
      <c r="DI429" s="5"/>
      <c r="DJ429" s="5"/>
      <c r="DK429" s="5"/>
      <c r="DL429" s="5"/>
      <c r="DM429" s="5"/>
      <c r="DN429" s="5"/>
      <c r="DO429" s="5"/>
      <c r="DP429" s="5"/>
      <c r="DQ429" s="5"/>
      <c r="DR429" s="5"/>
      <c r="DS429" s="5"/>
      <c r="DT429" s="5"/>
      <c r="DU429" s="5"/>
      <c r="DV429" s="5"/>
    </row>
    <row r="430" spans="21:126" x14ac:dyDescent="0.2">
      <c r="U430" s="5"/>
      <c r="V430" s="5"/>
      <c r="W430" s="5"/>
      <c r="AK430" s="5"/>
      <c r="AL430" s="5"/>
      <c r="AM430" s="5"/>
      <c r="AO430" s="5"/>
      <c r="AP430" s="5"/>
      <c r="AQ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  <c r="CJ430" s="5"/>
      <c r="CK430" s="5"/>
      <c r="CL430" s="5"/>
      <c r="CM430" s="5"/>
      <c r="CN430" s="5"/>
      <c r="CO430" s="5"/>
      <c r="CP430" s="5"/>
      <c r="CQ430" s="5"/>
      <c r="CR430" s="5"/>
      <c r="CS430" s="5"/>
      <c r="CT430" s="5"/>
      <c r="CU430" s="5"/>
      <c r="CV430" s="5"/>
      <c r="CW430" s="5"/>
      <c r="CX430" s="5"/>
      <c r="CY430" s="5"/>
      <c r="CZ430" s="5"/>
      <c r="DA430" s="5"/>
      <c r="DB430" s="5"/>
      <c r="DC430" s="5"/>
      <c r="DD430" s="5"/>
      <c r="DE430" s="5"/>
      <c r="DF430" s="5"/>
      <c r="DG430" s="5"/>
      <c r="DH430" s="5"/>
      <c r="DI430" s="5"/>
      <c r="DJ430" s="5"/>
      <c r="DK430" s="5"/>
      <c r="DL430" s="5"/>
      <c r="DM430" s="5"/>
      <c r="DN430" s="5"/>
      <c r="DO430" s="5"/>
      <c r="DP430" s="5"/>
      <c r="DQ430" s="5"/>
      <c r="DR430" s="5"/>
      <c r="DS430" s="5"/>
      <c r="DT430" s="5"/>
      <c r="DU430" s="5"/>
      <c r="DV430" s="5"/>
    </row>
    <row r="431" spans="21:126" x14ac:dyDescent="0.2">
      <c r="U431" s="5"/>
      <c r="V431" s="5"/>
      <c r="W431" s="5"/>
      <c r="AK431" s="5"/>
      <c r="AL431" s="5"/>
      <c r="AM431" s="5"/>
      <c r="AO431" s="5"/>
      <c r="AP431" s="5"/>
      <c r="AQ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  <c r="CJ431" s="5"/>
      <c r="CK431" s="5"/>
      <c r="CL431" s="5"/>
      <c r="CM431" s="5"/>
      <c r="CN431" s="5"/>
      <c r="CO431" s="5"/>
      <c r="CP431" s="5"/>
      <c r="CQ431" s="5"/>
      <c r="CR431" s="5"/>
      <c r="CS431" s="5"/>
      <c r="CT431" s="5"/>
      <c r="CU431" s="5"/>
      <c r="CV431" s="5"/>
      <c r="CW431" s="5"/>
      <c r="CX431" s="5"/>
      <c r="CY431" s="5"/>
      <c r="CZ431" s="5"/>
      <c r="DA431" s="5"/>
      <c r="DB431" s="5"/>
      <c r="DC431" s="5"/>
      <c r="DD431" s="5"/>
      <c r="DE431" s="5"/>
      <c r="DF431" s="5"/>
      <c r="DG431" s="5"/>
      <c r="DH431" s="5"/>
      <c r="DI431" s="5"/>
      <c r="DJ431" s="5"/>
      <c r="DK431" s="5"/>
      <c r="DL431" s="5"/>
      <c r="DM431" s="5"/>
      <c r="DN431" s="5"/>
      <c r="DO431" s="5"/>
      <c r="DP431" s="5"/>
      <c r="DQ431" s="5"/>
      <c r="DR431" s="5"/>
      <c r="DS431" s="5"/>
      <c r="DT431" s="5"/>
      <c r="DU431" s="5"/>
      <c r="DV431" s="5"/>
    </row>
    <row r="432" spans="21:126" x14ac:dyDescent="0.2">
      <c r="U432" s="5"/>
      <c r="V432" s="5"/>
      <c r="W432" s="5"/>
      <c r="AK432" s="5"/>
      <c r="AL432" s="5"/>
      <c r="AM432" s="5"/>
      <c r="AO432" s="5"/>
      <c r="AP432" s="5"/>
      <c r="AQ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  <c r="BP432" s="5"/>
      <c r="BQ432" s="5"/>
      <c r="BR432" s="5"/>
      <c r="BS432" s="5"/>
      <c r="BT432" s="5"/>
      <c r="BU432" s="5"/>
      <c r="BV432" s="5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5"/>
      <c r="CH432" s="5"/>
      <c r="CI432" s="5"/>
      <c r="CJ432" s="5"/>
      <c r="CK432" s="5"/>
      <c r="CL432" s="5"/>
      <c r="CM432" s="5"/>
      <c r="CN432" s="5"/>
      <c r="CO432" s="5"/>
      <c r="CP432" s="5"/>
      <c r="CQ432" s="5"/>
      <c r="CR432" s="5"/>
      <c r="CS432" s="5"/>
      <c r="CT432" s="5"/>
      <c r="CU432" s="5"/>
      <c r="CV432" s="5"/>
      <c r="CW432" s="5"/>
      <c r="CX432" s="5"/>
      <c r="CY432" s="5"/>
      <c r="CZ432" s="5"/>
      <c r="DA432" s="5"/>
      <c r="DB432" s="5"/>
      <c r="DC432" s="5"/>
      <c r="DD432" s="5"/>
      <c r="DE432" s="5"/>
      <c r="DF432" s="5"/>
      <c r="DG432" s="5"/>
      <c r="DH432" s="5"/>
      <c r="DI432" s="5"/>
      <c r="DJ432" s="5"/>
      <c r="DK432" s="5"/>
      <c r="DL432" s="5"/>
      <c r="DM432" s="5"/>
      <c r="DN432" s="5"/>
      <c r="DO432" s="5"/>
      <c r="DP432" s="5"/>
      <c r="DQ432" s="5"/>
      <c r="DR432" s="5"/>
      <c r="DS432" s="5"/>
      <c r="DT432" s="5"/>
      <c r="DU432" s="5"/>
      <c r="DV432" s="5"/>
    </row>
    <row r="433" spans="21:126" x14ac:dyDescent="0.2">
      <c r="U433" s="5"/>
      <c r="V433" s="5"/>
      <c r="W433" s="5"/>
      <c r="AK433" s="5"/>
      <c r="AL433" s="5"/>
      <c r="AM433" s="5"/>
      <c r="AO433" s="5"/>
      <c r="AP433" s="5"/>
      <c r="AQ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  <c r="BP433" s="5"/>
      <c r="BQ433" s="5"/>
      <c r="BR433" s="5"/>
      <c r="BS433" s="5"/>
      <c r="BT433" s="5"/>
      <c r="BU433" s="5"/>
      <c r="BV433" s="5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5"/>
      <c r="CH433" s="5"/>
      <c r="CI433" s="5"/>
      <c r="CJ433" s="5"/>
      <c r="CK433" s="5"/>
      <c r="CL433" s="5"/>
      <c r="CM433" s="5"/>
      <c r="CN433" s="5"/>
      <c r="CO433" s="5"/>
      <c r="CP433" s="5"/>
      <c r="CQ433" s="5"/>
      <c r="CR433" s="5"/>
      <c r="CS433" s="5"/>
      <c r="CT433" s="5"/>
      <c r="CU433" s="5"/>
      <c r="CV433" s="5"/>
      <c r="CW433" s="5"/>
      <c r="CX433" s="5"/>
      <c r="CY433" s="5"/>
      <c r="CZ433" s="5"/>
      <c r="DA433" s="5"/>
      <c r="DB433" s="5"/>
      <c r="DC433" s="5"/>
      <c r="DD433" s="5"/>
      <c r="DE433" s="5"/>
      <c r="DF433" s="5"/>
      <c r="DG433" s="5"/>
      <c r="DH433" s="5"/>
      <c r="DI433" s="5"/>
      <c r="DJ433" s="5"/>
      <c r="DK433" s="5"/>
      <c r="DL433" s="5"/>
      <c r="DM433" s="5"/>
      <c r="DN433" s="5"/>
      <c r="DO433" s="5"/>
      <c r="DP433" s="5"/>
      <c r="DQ433" s="5"/>
      <c r="DR433" s="5"/>
      <c r="DS433" s="5"/>
      <c r="DT433" s="5"/>
      <c r="DU433" s="5"/>
      <c r="DV433" s="5"/>
    </row>
    <row r="434" spans="21:126" x14ac:dyDescent="0.2">
      <c r="U434" s="5"/>
      <c r="V434" s="5"/>
      <c r="W434" s="5"/>
      <c r="AK434" s="5"/>
      <c r="AL434" s="5"/>
      <c r="AM434" s="5"/>
      <c r="AO434" s="5"/>
      <c r="AP434" s="5"/>
      <c r="AQ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  <c r="BU434" s="5"/>
      <c r="BV434" s="5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5"/>
      <c r="CH434" s="5"/>
      <c r="CI434" s="5"/>
      <c r="CJ434" s="5"/>
      <c r="CK434" s="5"/>
      <c r="CL434" s="5"/>
      <c r="CM434" s="5"/>
      <c r="CN434" s="5"/>
      <c r="CO434" s="5"/>
      <c r="CP434" s="5"/>
      <c r="CQ434" s="5"/>
      <c r="CR434" s="5"/>
      <c r="CS434" s="5"/>
      <c r="CT434" s="5"/>
      <c r="CU434" s="5"/>
      <c r="CV434" s="5"/>
      <c r="CW434" s="5"/>
      <c r="CX434" s="5"/>
      <c r="CY434" s="5"/>
      <c r="CZ434" s="5"/>
      <c r="DA434" s="5"/>
      <c r="DB434" s="5"/>
      <c r="DC434" s="5"/>
      <c r="DD434" s="5"/>
      <c r="DE434" s="5"/>
      <c r="DF434" s="5"/>
      <c r="DG434" s="5"/>
      <c r="DH434" s="5"/>
      <c r="DI434" s="5"/>
      <c r="DJ434" s="5"/>
      <c r="DK434" s="5"/>
      <c r="DL434" s="5"/>
      <c r="DM434" s="5"/>
      <c r="DN434" s="5"/>
      <c r="DO434" s="5"/>
      <c r="DP434" s="5"/>
      <c r="DQ434" s="5"/>
      <c r="DR434" s="5"/>
      <c r="DS434" s="5"/>
      <c r="DT434" s="5"/>
      <c r="DU434" s="5"/>
      <c r="DV434" s="5"/>
    </row>
    <row r="435" spans="21:126" x14ac:dyDescent="0.2">
      <c r="U435" s="5"/>
      <c r="V435" s="5"/>
      <c r="W435" s="5"/>
      <c r="AK435" s="5"/>
      <c r="AL435" s="5"/>
      <c r="AM435" s="5"/>
      <c r="AO435" s="5"/>
      <c r="AP435" s="5"/>
      <c r="AQ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  <c r="BP435" s="5"/>
      <c r="BQ435" s="5"/>
      <c r="BR435" s="5"/>
      <c r="BS435" s="5"/>
      <c r="BT435" s="5"/>
      <c r="BU435" s="5"/>
      <c r="BV435" s="5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5"/>
      <c r="CH435" s="5"/>
      <c r="CI435" s="5"/>
      <c r="CJ435" s="5"/>
      <c r="CK435" s="5"/>
      <c r="CL435" s="5"/>
      <c r="CM435" s="5"/>
      <c r="CN435" s="5"/>
      <c r="CO435" s="5"/>
      <c r="CP435" s="5"/>
      <c r="CQ435" s="5"/>
      <c r="CR435" s="5"/>
      <c r="CS435" s="5"/>
      <c r="CT435" s="5"/>
      <c r="CU435" s="5"/>
      <c r="CV435" s="5"/>
      <c r="CW435" s="5"/>
      <c r="CX435" s="5"/>
      <c r="CY435" s="5"/>
      <c r="CZ435" s="5"/>
      <c r="DA435" s="5"/>
      <c r="DB435" s="5"/>
      <c r="DC435" s="5"/>
      <c r="DD435" s="5"/>
      <c r="DE435" s="5"/>
      <c r="DF435" s="5"/>
      <c r="DG435" s="5"/>
      <c r="DH435" s="5"/>
      <c r="DI435" s="5"/>
      <c r="DJ435" s="5"/>
      <c r="DK435" s="5"/>
      <c r="DL435" s="5"/>
      <c r="DM435" s="5"/>
      <c r="DN435" s="5"/>
      <c r="DO435" s="5"/>
      <c r="DP435" s="5"/>
      <c r="DQ435" s="5"/>
      <c r="DR435" s="5"/>
      <c r="DS435" s="5"/>
      <c r="DT435" s="5"/>
      <c r="DU435" s="5"/>
      <c r="DV435" s="5"/>
    </row>
    <row r="436" spans="21:126" x14ac:dyDescent="0.2">
      <c r="U436" s="5"/>
      <c r="V436" s="5"/>
      <c r="W436" s="5"/>
      <c r="AK436" s="5"/>
      <c r="AL436" s="5"/>
      <c r="AM436" s="5"/>
      <c r="AO436" s="5"/>
      <c r="AP436" s="5"/>
      <c r="AQ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  <c r="BU436" s="5"/>
      <c r="BV436" s="5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5"/>
      <c r="CH436" s="5"/>
      <c r="CI436" s="5"/>
      <c r="CJ436" s="5"/>
      <c r="CK436" s="5"/>
      <c r="CL436" s="5"/>
      <c r="CM436" s="5"/>
      <c r="CN436" s="5"/>
      <c r="CO436" s="5"/>
      <c r="CP436" s="5"/>
      <c r="CQ436" s="5"/>
      <c r="CR436" s="5"/>
      <c r="CS436" s="5"/>
      <c r="CT436" s="5"/>
      <c r="CU436" s="5"/>
      <c r="CV436" s="5"/>
      <c r="CW436" s="5"/>
      <c r="CX436" s="5"/>
      <c r="CY436" s="5"/>
      <c r="CZ436" s="5"/>
      <c r="DA436" s="5"/>
      <c r="DB436" s="5"/>
      <c r="DC436" s="5"/>
      <c r="DD436" s="5"/>
      <c r="DE436" s="5"/>
      <c r="DF436" s="5"/>
      <c r="DG436" s="5"/>
      <c r="DH436" s="5"/>
      <c r="DI436" s="5"/>
      <c r="DJ436" s="5"/>
      <c r="DK436" s="5"/>
      <c r="DL436" s="5"/>
      <c r="DM436" s="5"/>
      <c r="DN436" s="5"/>
      <c r="DO436" s="5"/>
      <c r="DP436" s="5"/>
      <c r="DQ436" s="5"/>
      <c r="DR436" s="5"/>
      <c r="DS436" s="5"/>
      <c r="DT436" s="5"/>
      <c r="DU436" s="5"/>
      <c r="DV436" s="5"/>
    </row>
    <row r="437" spans="21:126" x14ac:dyDescent="0.2">
      <c r="U437" s="5"/>
      <c r="V437" s="5"/>
      <c r="W437" s="5"/>
      <c r="AK437" s="5"/>
      <c r="AL437" s="5"/>
      <c r="AM437" s="5"/>
      <c r="AO437" s="5"/>
      <c r="AP437" s="5"/>
      <c r="AQ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  <c r="BP437" s="5"/>
      <c r="BQ437" s="5"/>
      <c r="BR437" s="5"/>
      <c r="BS437" s="5"/>
      <c r="BT437" s="5"/>
      <c r="BU437" s="5"/>
      <c r="BV437" s="5"/>
      <c r="BW437" s="5"/>
      <c r="BX437" s="5"/>
      <c r="BY437" s="5"/>
      <c r="BZ437" s="5"/>
      <c r="CA437" s="5"/>
      <c r="CB437" s="5"/>
      <c r="CC437" s="5"/>
      <c r="CD437" s="5"/>
      <c r="CE437" s="5"/>
      <c r="CF437" s="5"/>
      <c r="CG437" s="5"/>
      <c r="CH437" s="5"/>
      <c r="CI437" s="5"/>
      <c r="CJ437" s="5"/>
      <c r="CK437" s="5"/>
      <c r="CL437" s="5"/>
      <c r="CM437" s="5"/>
      <c r="CN437" s="5"/>
      <c r="CO437" s="5"/>
      <c r="CP437" s="5"/>
      <c r="CQ437" s="5"/>
      <c r="CR437" s="5"/>
      <c r="CS437" s="5"/>
      <c r="CT437" s="5"/>
      <c r="CU437" s="5"/>
      <c r="CV437" s="5"/>
      <c r="CW437" s="5"/>
      <c r="CX437" s="5"/>
      <c r="CY437" s="5"/>
      <c r="CZ437" s="5"/>
      <c r="DA437" s="5"/>
      <c r="DB437" s="5"/>
      <c r="DC437" s="5"/>
      <c r="DD437" s="5"/>
      <c r="DE437" s="5"/>
      <c r="DF437" s="5"/>
      <c r="DG437" s="5"/>
      <c r="DH437" s="5"/>
      <c r="DI437" s="5"/>
      <c r="DJ437" s="5"/>
      <c r="DK437" s="5"/>
      <c r="DL437" s="5"/>
      <c r="DM437" s="5"/>
      <c r="DN437" s="5"/>
      <c r="DO437" s="5"/>
      <c r="DP437" s="5"/>
      <c r="DQ437" s="5"/>
      <c r="DR437" s="5"/>
      <c r="DS437" s="5"/>
      <c r="DT437" s="5"/>
      <c r="DU437" s="5"/>
      <c r="DV437" s="5"/>
    </row>
    <row r="438" spans="21:126" x14ac:dyDescent="0.2">
      <c r="U438" s="5"/>
      <c r="V438" s="5"/>
      <c r="W438" s="5"/>
      <c r="AK438" s="5"/>
      <c r="AL438" s="5"/>
      <c r="AM438" s="5"/>
      <c r="AO438" s="5"/>
      <c r="AP438" s="5"/>
      <c r="AQ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  <c r="BP438" s="5"/>
      <c r="BQ438" s="5"/>
      <c r="BR438" s="5"/>
      <c r="BS438" s="5"/>
      <c r="BT438" s="5"/>
      <c r="BU438" s="5"/>
      <c r="BV438" s="5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5"/>
      <c r="CH438" s="5"/>
      <c r="CI438" s="5"/>
      <c r="CJ438" s="5"/>
      <c r="CK438" s="5"/>
      <c r="CL438" s="5"/>
      <c r="CM438" s="5"/>
      <c r="CN438" s="5"/>
      <c r="CO438" s="5"/>
      <c r="CP438" s="5"/>
      <c r="CQ438" s="5"/>
      <c r="CR438" s="5"/>
      <c r="CS438" s="5"/>
      <c r="CT438" s="5"/>
      <c r="CU438" s="5"/>
      <c r="CV438" s="5"/>
      <c r="CW438" s="5"/>
      <c r="CX438" s="5"/>
      <c r="CY438" s="5"/>
      <c r="CZ438" s="5"/>
      <c r="DA438" s="5"/>
      <c r="DB438" s="5"/>
      <c r="DC438" s="5"/>
      <c r="DD438" s="5"/>
      <c r="DE438" s="5"/>
      <c r="DF438" s="5"/>
      <c r="DG438" s="5"/>
      <c r="DH438" s="5"/>
      <c r="DI438" s="5"/>
      <c r="DJ438" s="5"/>
      <c r="DK438" s="5"/>
      <c r="DL438" s="5"/>
      <c r="DM438" s="5"/>
      <c r="DN438" s="5"/>
      <c r="DO438" s="5"/>
      <c r="DP438" s="5"/>
      <c r="DQ438" s="5"/>
      <c r="DR438" s="5"/>
      <c r="DS438" s="5"/>
      <c r="DT438" s="5"/>
      <c r="DU438" s="5"/>
      <c r="DV438" s="5"/>
    </row>
    <row r="439" spans="21:126" x14ac:dyDescent="0.2">
      <c r="U439" s="5"/>
      <c r="V439" s="5"/>
      <c r="W439" s="5"/>
      <c r="AK439" s="5"/>
      <c r="AL439" s="5"/>
      <c r="AM439" s="5"/>
      <c r="AO439" s="5"/>
      <c r="AP439" s="5"/>
      <c r="AQ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  <c r="BP439" s="5"/>
      <c r="BQ439" s="5"/>
      <c r="BR439" s="5"/>
      <c r="BS439" s="5"/>
      <c r="BT439" s="5"/>
      <c r="BU439" s="5"/>
      <c r="BV439" s="5"/>
      <c r="BW439" s="5"/>
      <c r="BX439" s="5"/>
      <c r="BY439" s="5"/>
      <c r="BZ439" s="5"/>
      <c r="CA439" s="5"/>
      <c r="CB439" s="5"/>
      <c r="CC439" s="5"/>
      <c r="CD439" s="5"/>
      <c r="CE439" s="5"/>
      <c r="CF439" s="5"/>
      <c r="CG439" s="5"/>
      <c r="CH439" s="5"/>
      <c r="CI439" s="5"/>
      <c r="CJ439" s="5"/>
      <c r="CK439" s="5"/>
      <c r="CL439" s="5"/>
      <c r="CM439" s="5"/>
      <c r="CN439" s="5"/>
      <c r="CO439" s="5"/>
      <c r="CP439" s="5"/>
      <c r="CQ439" s="5"/>
      <c r="CR439" s="5"/>
      <c r="CS439" s="5"/>
      <c r="CT439" s="5"/>
      <c r="CU439" s="5"/>
      <c r="CV439" s="5"/>
      <c r="CW439" s="5"/>
      <c r="CX439" s="5"/>
      <c r="CY439" s="5"/>
      <c r="CZ439" s="5"/>
      <c r="DA439" s="5"/>
      <c r="DB439" s="5"/>
      <c r="DC439" s="5"/>
      <c r="DD439" s="5"/>
      <c r="DE439" s="5"/>
      <c r="DF439" s="5"/>
      <c r="DG439" s="5"/>
      <c r="DH439" s="5"/>
      <c r="DI439" s="5"/>
      <c r="DJ439" s="5"/>
      <c r="DK439" s="5"/>
      <c r="DL439" s="5"/>
      <c r="DM439" s="5"/>
      <c r="DN439" s="5"/>
      <c r="DO439" s="5"/>
      <c r="DP439" s="5"/>
      <c r="DQ439" s="5"/>
      <c r="DR439" s="5"/>
      <c r="DS439" s="5"/>
      <c r="DT439" s="5"/>
      <c r="DU439" s="5"/>
      <c r="DV439" s="5"/>
    </row>
    <row r="440" spans="21:126" x14ac:dyDescent="0.2">
      <c r="U440" s="5"/>
      <c r="V440" s="5"/>
      <c r="W440" s="5"/>
      <c r="AK440" s="5"/>
      <c r="AL440" s="5"/>
      <c r="AM440" s="5"/>
      <c r="AO440" s="5"/>
      <c r="AP440" s="5"/>
      <c r="AQ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  <c r="BP440" s="5"/>
      <c r="BQ440" s="5"/>
      <c r="BR440" s="5"/>
      <c r="BS440" s="5"/>
      <c r="BT440" s="5"/>
      <c r="BU440" s="5"/>
      <c r="BV440" s="5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5"/>
      <c r="CH440" s="5"/>
      <c r="CI440" s="5"/>
      <c r="CJ440" s="5"/>
      <c r="CK440" s="5"/>
      <c r="CL440" s="5"/>
      <c r="CM440" s="5"/>
      <c r="CN440" s="5"/>
      <c r="CO440" s="5"/>
      <c r="CP440" s="5"/>
      <c r="CQ440" s="5"/>
      <c r="CR440" s="5"/>
      <c r="CS440" s="5"/>
      <c r="CT440" s="5"/>
      <c r="CU440" s="5"/>
      <c r="CV440" s="5"/>
      <c r="CW440" s="5"/>
      <c r="CX440" s="5"/>
      <c r="CY440" s="5"/>
      <c r="CZ440" s="5"/>
      <c r="DA440" s="5"/>
      <c r="DB440" s="5"/>
      <c r="DC440" s="5"/>
      <c r="DD440" s="5"/>
      <c r="DE440" s="5"/>
      <c r="DF440" s="5"/>
      <c r="DG440" s="5"/>
      <c r="DH440" s="5"/>
      <c r="DI440" s="5"/>
      <c r="DJ440" s="5"/>
      <c r="DK440" s="5"/>
      <c r="DL440" s="5"/>
      <c r="DM440" s="5"/>
      <c r="DN440" s="5"/>
      <c r="DO440" s="5"/>
      <c r="DP440" s="5"/>
      <c r="DQ440" s="5"/>
      <c r="DR440" s="5"/>
      <c r="DS440" s="5"/>
      <c r="DT440" s="5"/>
      <c r="DU440" s="5"/>
      <c r="DV440" s="5"/>
    </row>
    <row r="441" spans="21:126" x14ac:dyDescent="0.2">
      <c r="U441" s="5"/>
      <c r="V441" s="5"/>
      <c r="W441" s="5"/>
      <c r="AK441" s="5"/>
      <c r="AL441" s="5"/>
      <c r="AM441" s="5"/>
      <c r="AO441" s="5"/>
      <c r="AP441" s="5"/>
      <c r="AQ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  <c r="BP441" s="5"/>
      <c r="BQ441" s="5"/>
      <c r="BR441" s="5"/>
      <c r="BS441" s="5"/>
      <c r="BT441" s="5"/>
      <c r="BU441" s="5"/>
      <c r="BV441" s="5"/>
      <c r="BW441" s="5"/>
      <c r="BX441" s="5"/>
      <c r="BY441" s="5"/>
      <c r="BZ441" s="5"/>
      <c r="CA441" s="5"/>
      <c r="CB441" s="5"/>
      <c r="CC441" s="5"/>
      <c r="CD441" s="5"/>
      <c r="CE441" s="5"/>
      <c r="CF441" s="5"/>
      <c r="CG441" s="5"/>
      <c r="CH441" s="5"/>
      <c r="CI441" s="5"/>
      <c r="CJ441" s="5"/>
      <c r="CK441" s="5"/>
      <c r="CL441" s="5"/>
      <c r="CM441" s="5"/>
      <c r="CN441" s="5"/>
      <c r="CO441" s="5"/>
      <c r="CP441" s="5"/>
      <c r="CQ441" s="5"/>
      <c r="CR441" s="5"/>
      <c r="CS441" s="5"/>
      <c r="CT441" s="5"/>
      <c r="CU441" s="5"/>
      <c r="CV441" s="5"/>
      <c r="CW441" s="5"/>
      <c r="CX441" s="5"/>
      <c r="CY441" s="5"/>
      <c r="CZ441" s="5"/>
      <c r="DA441" s="5"/>
      <c r="DB441" s="5"/>
      <c r="DC441" s="5"/>
      <c r="DD441" s="5"/>
      <c r="DE441" s="5"/>
      <c r="DF441" s="5"/>
      <c r="DG441" s="5"/>
      <c r="DH441" s="5"/>
      <c r="DI441" s="5"/>
      <c r="DJ441" s="5"/>
      <c r="DK441" s="5"/>
      <c r="DL441" s="5"/>
      <c r="DM441" s="5"/>
      <c r="DN441" s="5"/>
      <c r="DO441" s="5"/>
      <c r="DP441" s="5"/>
      <c r="DQ441" s="5"/>
      <c r="DR441" s="5"/>
      <c r="DS441" s="5"/>
      <c r="DT441" s="5"/>
      <c r="DU441" s="5"/>
      <c r="DV441" s="5"/>
    </row>
    <row r="442" spans="21:126" x14ac:dyDescent="0.2">
      <c r="U442" s="5"/>
      <c r="V442" s="5"/>
      <c r="W442" s="5"/>
      <c r="AK442" s="5"/>
      <c r="AL442" s="5"/>
      <c r="AM442" s="5"/>
      <c r="AO442" s="5"/>
      <c r="AP442" s="5"/>
      <c r="AQ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  <c r="BP442" s="5"/>
      <c r="BQ442" s="5"/>
      <c r="BR442" s="5"/>
      <c r="BS442" s="5"/>
      <c r="BT442" s="5"/>
      <c r="BU442" s="5"/>
      <c r="BV442" s="5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5"/>
      <c r="CH442" s="5"/>
      <c r="CI442" s="5"/>
      <c r="CJ442" s="5"/>
      <c r="CK442" s="5"/>
      <c r="CL442" s="5"/>
      <c r="CM442" s="5"/>
      <c r="CN442" s="5"/>
      <c r="CO442" s="5"/>
      <c r="CP442" s="5"/>
      <c r="CQ442" s="5"/>
      <c r="CR442" s="5"/>
      <c r="CS442" s="5"/>
      <c r="CT442" s="5"/>
      <c r="CU442" s="5"/>
      <c r="CV442" s="5"/>
      <c r="CW442" s="5"/>
      <c r="CX442" s="5"/>
      <c r="CY442" s="5"/>
      <c r="CZ442" s="5"/>
      <c r="DA442" s="5"/>
      <c r="DB442" s="5"/>
      <c r="DC442" s="5"/>
      <c r="DD442" s="5"/>
      <c r="DE442" s="5"/>
      <c r="DF442" s="5"/>
      <c r="DG442" s="5"/>
      <c r="DH442" s="5"/>
      <c r="DI442" s="5"/>
      <c r="DJ442" s="5"/>
      <c r="DK442" s="5"/>
      <c r="DL442" s="5"/>
      <c r="DM442" s="5"/>
      <c r="DN442" s="5"/>
      <c r="DO442" s="5"/>
      <c r="DP442" s="5"/>
      <c r="DQ442" s="5"/>
      <c r="DR442" s="5"/>
      <c r="DS442" s="5"/>
      <c r="DT442" s="5"/>
      <c r="DU442" s="5"/>
      <c r="DV442" s="5"/>
    </row>
    <row r="443" spans="21:126" x14ac:dyDescent="0.2">
      <c r="U443" s="5"/>
      <c r="V443" s="5"/>
      <c r="W443" s="5"/>
      <c r="AK443" s="5"/>
      <c r="AL443" s="5"/>
      <c r="AM443" s="5"/>
      <c r="AO443" s="5"/>
      <c r="AP443" s="5"/>
      <c r="AQ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  <c r="BP443" s="5"/>
      <c r="BQ443" s="5"/>
      <c r="BR443" s="5"/>
      <c r="BS443" s="5"/>
      <c r="BT443" s="5"/>
      <c r="BU443" s="5"/>
      <c r="BV443" s="5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5"/>
      <c r="CH443" s="5"/>
      <c r="CI443" s="5"/>
      <c r="CJ443" s="5"/>
      <c r="CK443" s="5"/>
      <c r="CL443" s="5"/>
      <c r="CM443" s="5"/>
      <c r="CN443" s="5"/>
      <c r="CO443" s="5"/>
      <c r="CP443" s="5"/>
      <c r="CQ443" s="5"/>
      <c r="CR443" s="5"/>
      <c r="CS443" s="5"/>
      <c r="CT443" s="5"/>
      <c r="CU443" s="5"/>
      <c r="CV443" s="5"/>
      <c r="CW443" s="5"/>
      <c r="CX443" s="5"/>
      <c r="CY443" s="5"/>
      <c r="CZ443" s="5"/>
      <c r="DA443" s="5"/>
      <c r="DB443" s="5"/>
      <c r="DC443" s="5"/>
      <c r="DD443" s="5"/>
      <c r="DE443" s="5"/>
      <c r="DF443" s="5"/>
      <c r="DG443" s="5"/>
      <c r="DH443" s="5"/>
      <c r="DI443" s="5"/>
      <c r="DJ443" s="5"/>
      <c r="DK443" s="5"/>
      <c r="DL443" s="5"/>
      <c r="DM443" s="5"/>
      <c r="DN443" s="5"/>
      <c r="DO443" s="5"/>
      <c r="DP443" s="5"/>
      <c r="DQ443" s="5"/>
      <c r="DR443" s="5"/>
      <c r="DS443" s="5"/>
      <c r="DT443" s="5"/>
      <c r="DU443" s="5"/>
      <c r="DV443" s="5"/>
    </row>
    <row r="444" spans="21:126" x14ac:dyDescent="0.2">
      <c r="U444" s="5"/>
      <c r="V444" s="5"/>
      <c r="W444" s="5"/>
      <c r="AK444" s="5"/>
      <c r="AL444" s="5"/>
      <c r="AM444" s="5"/>
      <c r="AO444" s="5"/>
      <c r="AP444" s="5"/>
      <c r="AQ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  <c r="BP444" s="5"/>
      <c r="BQ444" s="5"/>
      <c r="BR444" s="5"/>
      <c r="BS444" s="5"/>
      <c r="BT444" s="5"/>
      <c r="BU444" s="5"/>
      <c r="BV444" s="5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5"/>
      <c r="CH444" s="5"/>
      <c r="CI444" s="5"/>
      <c r="CJ444" s="5"/>
      <c r="CK444" s="5"/>
      <c r="CL444" s="5"/>
      <c r="CM444" s="5"/>
      <c r="CN444" s="5"/>
      <c r="CO444" s="5"/>
      <c r="CP444" s="5"/>
      <c r="CQ444" s="5"/>
      <c r="CR444" s="5"/>
      <c r="CS444" s="5"/>
      <c r="CT444" s="5"/>
      <c r="CU444" s="5"/>
      <c r="CV444" s="5"/>
      <c r="CW444" s="5"/>
      <c r="CX444" s="5"/>
      <c r="CY444" s="5"/>
      <c r="CZ444" s="5"/>
      <c r="DA444" s="5"/>
      <c r="DB444" s="5"/>
      <c r="DC444" s="5"/>
      <c r="DD444" s="5"/>
      <c r="DE444" s="5"/>
      <c r="DF444" s="5"/>
      <c r="DG444" s="5"/>
      <c r="DH444" s="5"/>
      <c r="DI444" s="5"/>
      <c r="DJ444" s="5"/>
      <c r="DK444" s="5"/>
      <c r="DL444" s="5"/>
      <c r="DM444" s="5"/>
      <c r="DN444" s="5"/>
      <c r="DO444" s="5"/>
      <c r="DP444" s="5"/>
      <c r="DQ444" s="5"/>
      <c r="DR444" s="5"/>
      <c r="DS444" s="5"/>
      <c r="DT444" s="5"/>
      <c r="DU444" s="5"/>
      <c r="DV444" s="5"/>
    </row>
    <row r="445" spans="21:126" x14ac:dyDescent="0.2">
      <c r="U445" s="5"/>
      <c r="V445" s="5"/>
      <c r="W445" s="5"/>
      <c r="AK445" s="5"/>
      <c r="AL445" s="5"/>
      <c r="AM445" s="5"/>
      <c r="AO445" s="5"/>
      <c r="AP445" s="5"/>
      <c r="AQ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  <c r="BP445" s="5"/>
      <c r="BQ445" s="5"/>
      <c r="BR445" s="5"/>
      <c r="BS445" s="5"/>
      <c r="BT445" s="5"/>
      <c r="BU445" s="5"/>
      <c r="BV445" s="5"/>
      <c r="BW445" s="5"/>
      <c r="BX445" s="5"/>
      <c r="BY445" s="5"/>
      <c r="BZ445" s="5"/>
      <c r="CA445" s="5"/>
      <c r="CB445" s="5"/>
      <c r="CC445" s="5"/>
      <c r="CD445" s="5"/>
      <c r="CE445" s="5"/>
      <c r="CF445" s="5"/>
      <c r="CG445" s="5"/>
      <c r="CH445" s="5"/>
      <c r="CI445" s="5"/>
      <c r="CJ445" s="5"/>
      <c r="CK445" s="5"/>
      <c r="CL445" s="5"/>
      <c r="CM445" s="5"/>
      <c r="CN445" s="5"/>
      <c r="CO445" s="5"/>
      <c r="CP445" s="5"/>
      <c r="CQ445" s="5"/>
      <c r="CR445" s="5"/>
      <c r="CS445" s="5"/>
      <c r="CT445" s="5"/>
      <c r="CU445" s="5"/>
      <c r="CV445" s="5"/>
      <c r="CW445" s="5"/>
      <c r="CX445" s="5"/>
      <c r="CY445" s="5"/>
      <c r="CZ445" s="5"/>
      <c r="DA445" s="5"/>
      <c r="DB445" s="5"/>
      <c r="DC445" s="5"/>
      <c r="DD445" s="5"/>
      <c r="DE445" s="5"/>
      <c r="DF445" s="5"/>
      <c r="DG445" s="5"/>
      <c r="DH445" s="5"/>
      <c r="DI445" s="5"/>
      <c r="DJ445" s="5"/>
      <c r="DK445" s="5"/>
      <c r="DL445" s="5"/>
      <c r="DM445" s="5"/>
      <c r="DN445" s="5"/>
      <c r="DO445" s="5"/>
      <c r="DP445" s="5"/>
      <c r="DQ445" s="5"/>
      <c r="DR445" s="5"/>
      <c r="DS445" s="5"/>
      <c r="DT445" s="5"/>
      <c r="DU445" s="5"/>
      <c r="DV445" s="5"/>
    </row>
    <row r="446" spans="21:126" x14ac:dyDescent="0.2">
      <c r="U446" s="5"/>
      <c r="V446" s="5"/>
      <c r="W446" s="5"/>
      <c r="AK446" s="5"/>
      <c r="AL446" s="5"/>
      <c r="AM446" s="5"/>
      <c r="AO446" s="5"/>
      <c r="AP446" s="5"/>
      <c r="AQ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  <c r="BP446" s="5"/>
      <c r="BQ446" s="5"/>
      <c r="BR446" s="5"/>
      <c r="BS446" s="5"/>
      <c r="BT446" s="5"/>
      <c r="BU446" s="5"/>
      <c r="BV446" s="5"/>
      <c r="BW446" s="5"/>
      <c r="BX446" s="5"/>
      <c r="BY446" s="5"/>
      <c r="BZ446" s="5"/>
      <c r="CA446" s="5"/>
      <c r="CB446" s="5"/>
      <c r="CC446" s="5"/>
      <c r="CD446" s="5"/>
      <c r="CE446" s="5"/>
      <c r="CF446" s="5"/>
      <c r="CG446" s="5"/>
      <c r="CH446" s="5"/>
      <c r="CI446" s="5"/>
      <c r="CJ446" s="5"/>
      <c r="CK446" s="5"/>
      <c r="CL446" s="5"/>
      <c r="CM446" s="5"/>
      <c r="CN446" s="5"/>
      <c r="CO446" s="5"/>
      <c r="CP446" s="5"/>
      <c r="CQ446" s="5"/>
      <c r="CR446" s="5"/>
      <c r="CS446" s="5"/>
      <c r="CT446" s="5"/>
      <c r="CU446" s="5"/>
      <c r="CV446" s="5"/>
      <c r="CW446" s="5"/>
      <c r="CX446" s="5"/>
      <c r="CY446" s="5"/>
      <c r="CZ446" s="5"/>
      <c r="DA446" s="5"/>
      <c r="DB446" s="5"/>
      <c r="DC446" s="5"/>
      <c r="DD446" s="5"/>
      <c r="DE446" s="5"/>
      <c r="DF446" s="5"/>
      <c r="DG446" s="5"/>
      <c r="DH446" s="5"/>
      <c r="DI446" s="5"/>
      <c r="DJ446" s="5"/>
      <c r="DK446" s="5"/>
      <c r="DL446" s="5"/>
      <c r="DM446" s="5"/>
      <c r="DN446" s="5"/>
      <c r="DO446" s="5"/>
      <c r="DP446" s="5"/>
      <c r="DQ446" s="5"/>
      <c r="DR446" s="5"/>
      <c r="DS446" s="5"/>
      <c r="DT446" s="5"/>
      <c r="DU446" s="5"/>
      <c r="DV446" s="5"/>
    </row>
    <row r="447" spans="21:126" x14ac:dyDescent="0.2">
      <c r="U447" s="5"/>
      <c r="V447" s="5"/>
      <c r="W447" s="5"/>
      <c r="AK447" s="5"/>
      <c r="AL447" s="5"/>
      <c r="AM447" s="5"/>
      <c r="AO447" s="5"/>
      <c r="AP447" s="5"/>
      <c r="AQ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  <c r="BP447" s="5"/>
      <c r="BQ447" s="5"/>
      <c r="BR447" s="5"/>
      <c r="BS447" s="5"/>
      <c r="BT447" s="5"/>
      <c r="BU447" s="5"/>
      <c r="BV447" s="5"/>
      <c r="BW447" s="5"/>
      <c r="BX447" s="5"/>
      <c r="BY447" s="5"/>
      <c r="BZ447" s="5"/>
      <c r="CA447" s="5"/>
      <c r="CB447" s="5"/>
      <c r="CC447" s="5"/>
      <c r="CD447" s="5"/>
      <c r="CE447" s="5"/>
      <c r="CF447" s="5"/>
      <c r="CG447" s="5"/>
      <c r="CH447" s="5"/>
      <c r="CI447" s="5"/>
      <c r="CJ447" s="5"/>
      <c r="CK447" s="5"/>
      <c r="CL447" s="5"/>
      <c r="CM447" s="5"/>
      <c r="CN447" s="5"/>
      <c r="CO447" s="5"/>
      <c r="CP447" s="5"/>
      <c r="CQ447" s="5"/>
      <c r="CR447" s="5"/>
      <c r="CS447" s="5"/>
      <c r="CT447" s="5"/>
      <c r="CU447" s="5"/>
      <c r="CV447" s="5"/>
      <c r="CW447" s="5"/>
      <c r="CX447" s="5"/>
      <c r="CY447" s="5"/>
      <c r="CZ447" s="5"/>
      <c r="DA447" s="5"/>
      <c r="DB447" s="5"/>
      <c r="DC447" s="5"/>
      <c r="DD447" s="5"/>
      <c r="DE447" s="5"/>
      <c r="DF447" s="5"/>
      <c r="DG447" s="5"/>
      <c r="DH447" s="5"/>
      <c r="DI447" s="5"/>
      <c r="DJ447" s="5"/>
      <c r="DK447" s="5"/>
      <c r="DL447" s="5"/>
      <c r="DM447" s="5"/>
      <c r="DN447" s="5"/>
      <c r="DO447" s="5"/>
      <c r="DP447" s="5"/>
      <c r="DQ447" s="5"/>
      <c r="DR447" s="5"/>
      <c r="DS447" s="5"/>
      <c r="DT447" s="5"/>
      <c r="DU447" s="5"/>
      <c r="DV447" s="5"/>
    </row>
    <row r="448" spans="21:126" x14ac:dyDescent="0.2">
      <c r="U448" s="5"/>
      <c r="V448" s="5"/>
      <c r="W448" s="5"/>
      <c r="AK448" s="5"/>
      <c r="AL448" s="5"/>
      <c r="AM448" s="5"/>
      <c r="AO448" s="5"/>
      <c r="AP448" s="5"/>
      <c r="AQ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  <c r="BP448" s="5"/>
      <c r="BQ448" s="5"/>
      <c r="BR448" s="5"/>
      <c r="BS448" s="5"/>
      <c r="BT448" s="5"/>
      <c r="BU448" s="5"/>
      <c r="BV448" s="5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5"/>
      <c r="CH448" s="5"/>
      <c r="CI448" s="5"/>
      <c r="CJ448" s="5"/>
      <c r="CK448" s="5"/>
      <c r="CL448" s="5"/>
      <c r="CM448" s="5"/>
      <c r="CN448" s="5"/>
      <c r="CO448" s="5"/>
      <c r="CP448" s="5"/>
      <c r="CQ448" s="5"/>
      <c r="CR448" s="5"/>
      <c r="CS448" s="5"/>
      <c r="CT448" s="5"/>
      <c r="CU448" s="5"/>
      <c r="CV448" s="5"/>
      <c r="CW448" s="5"/>
      <c r="CX448" s="5"/>
      <c r="CY448" s="5"/>
      <c r="CZ448" s="5"/>
      <c r="DA448" s="5"/>
      <c r="DB448" s="5"/>
      <c r="DC448" s="5"/>
      <c r="DD448" s="5"/>
      <c r="DE448" s="5"/>
      <c r="DF448" s="5"/>
      <c r="DG448" s="5"/>
      <c r="DH448" s="5"/>
      <c r="DI448" s="5"/>
      <c r="DJ448" s="5"/>
      <c r="DK448" s="5"/>
      <c r="DL448" s="5"/>
      <c r="DM448" s="5"/>
      <c r="DN448" s="5"/>
      <c r="DO448" s="5"/>
      <c r="DP448" s="5"/>
      <c r="DQ448" s="5"/>
      <c r="DR448" s="5"/>
      <c r="DS448" s="5"/>
      <c r="DT448" s="5"/>
      <c r="DU448" s="5"/>
      <c r="DV448" s="5"/>
    </row>
    <row r="449" spans="21:126" x14ac:dyDescent="0.2">
      <c r="U449" s="5"/>
      <c r="V449" s="5"/>
      <c r="W449" s="5"/>
      <c r="AK449" s="5"/>
      <c r="AL449" s="5"/>
      <c r="AM449" s="5"/>
      <c r="AO449" s="5"/>
      <c r="AP449" s="5"/>
      <c r="AQ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5"/>
      <c r="CH449" s="5"/>
      <c r="CI449" s="5"/>
      <c r="CJ449" s="5"/>
      <c r="CK449" s="5"/>
      <c r="CL449" s="5"/>
      <c r="CM449" s="5"/>
      <c r="CN449" s="5"/>
      <c r="CO449" s="5"/>
      <c r="CP449" s="5"/>
      <c r="CQ449" s="5"/>
      <c r="CR449" s="5"/>
      <c r="CS449" s="5"/>
      <c r="CT449" s="5"/>
      <c r="CU449" s="5"/>
      <c r="CV449" s="5"/>
      <c r="CW449" s="5"/>
      <c r="CX449" s="5"/>
      <c r="CY449" s="5"/>
      <c r="CZ449" s="5"/>
      <c r="DA449" s="5"/>
      <c r="DB449" s="5"/>
      <c r="DC449" s="5"/>
      <c r="DD449" s="5"/>
      <c r="DE449" s="5"/>
      <c r="DF449" s="5"/>
      <c r="DG449" s="5"/>
      <c r="DH449" s="5"/>
      <c r="DI449" s="5"/>
      <c r="DJ449" s="5"/>
      <c r="DK449" s="5"/>
      <c r="DL449" s="5"/>
      <c r="DM449" s="5"/>
      <c r="DN449" s="5"/>
      <c r="DO449" s="5"/>
      <c r="DP449" s="5"/>
      <c r="DQ449" s="5"/>
      <c r="DR449" s="5"/>
      <c r="DS449" s="5"/>
      <c r="DT449" s="5"/>
      <c r="DU449" s="5"/>
      <c r="DV449" s="5"/>
    </row>
    <row r="450" spans="21:126" x14ac:dyDescent="0.2">
      <c r="U450" s="5"/>
      <c r="V450" s="5"/>
      <c r="W450" s="5"/>
      <c r="AK450" s="5"/>
      <c r="AL450" s="5"/>
      <c r="AM450" s="5"/>
      <c r="AO450" s="5"/>
      <c r="AP450" s="5"/>
      <c r="AQ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  <c r="BU450" s="5"/>
      <c r="BV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5"/>
      <c r="CH450" s="5"/>
      <c r="CI450" s="5"/>
      <c r="CJ450" s="5"/>
      <c r="CK450" s="5"/>
      <c r="CL450" s="5"/>
      <c r="CM450" s="5"/>
      <c r="CN450" s="5"/>
      <c r="CO450" s="5"/>
      <c r="CP450" s="5"/>
      <c r="CQ450" s="5"/>
      <c r="CR450" s="5"/>
      <c r="CS450" s="5"/>
      <c r="CT450" s="5"/>
      <c r="CU450" s="5"/>
      <c r="CV450" s="5"/>
      <c r="CW450" s="5"/>
      <c r="CX450" s="5"/>
      <c r="CY450" s="5"/>
      <c r="CZ450" s="5"/>
      <c r="DA450" s="5"/>
      <c r="DB450" s="5"/>
      <c r="DC450" s="5"/>
      <c r="DD450" s="5"/>
      <c r="DE450" s="5"/>
      <c r="DF450" s="5"/>
      <c r="DG450" s="5"/>
      <c r="DH450" s="5"/>
      <c r="DI450" s="5"/>
      <c r="DJ450" s="5"/>
      <c r="DK450" s="5"/>
      <c r="DL450" s="5"/>
      <c r="DM450" s="5"/>
      <c r="DN450" s="5"/>
      <c r="DO450" s="5"/>
      <c r="DP450" s="5"/>
      <c r="DQ450" s="5"/>
      <c r="DR450" s="5"/>
      <c r="DS450" s="5"/>
      <c r="DT450" s="5"/>
      <c r="DU450" s="5"/>
      <c r="DV450" s="5"/>
    </row>
    <row r="451" spans="21:126" x14ac:dyDescent="0.2">
      <c r="U451" s="5"/>
      <c r="V451" s="5"/>
      <c r="W451" s="5"/>
      <c r="AK451" s="5"/>
      <c r="AL451" s="5"/>
      <c r="AM451" s="5"/>
      <c r="AO451" s="5"/>
      <c r="AP451" s="5"/>
      <c r="AQ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5"/>
      <c r="CH451" s="5"/>
      <c r="CI451" s="5"/>
      <c r="CJ451" s="5"/>
      <c r="CK451" s="5"/>
      <c r="CL451" s="5"/>
      <c r="CM451" s="5"/>
      <c r="CN451" s="5"/>
      <c r="CO451" s="5"/>
      <c r="CP451" s="5"/>
      <c r="CQ451" s="5"/>
      <c r="CR451" s="5"/>
      <c r="CS451" s="5"/>
      <c r="CT451" s="5"/>
      <c r="CU451" s="5"/>
      <c r="CV451" s="5"/>
      <c r="CW451" s="5"/>
      <c r="CX451" s="5"/>
      <c r="CY451" s="5"/>
      <c r="CZ451" s="5"/>
      <c r="DA451" s="5"/>
      <c r="DB451" s="5"/>
      <c r="DC451" s="5"/>
      <c r="DD451" s="5"/>
      <c r="DE451" s="5"/>
      <c r="DF451" s="5"/>
      <c r="DG451" s="5"/>
      <c r="DH451" s="5"/>
      <c r="DI451" s="5"/>
      <c r="DJ451" s="5"/>
      <c r="DK451" s="5"/>
      <c r="DL451" s="5"/>
      <c r="DM451" s="5"/>
      <c r="DN451" s="5"/>
      <c r="DO451" s="5"/>
      <c r="DP451" s="5"/>
      <c r="DQ451" s="5"/>
      <c r="DR451" s="5"/>
      <c r="DS451" s="5"/>
      <c r="DT451" s="5"/>
      <c r="DU451" s="5"/>
      <c r="DV451" s="5"/>
    </row>
    <row r="452" spans="21:126" x14ac:dyDescent="0.2">
      <c r="U452" s="5"/>
      <c r="V452" s="5"/>
      <c r="W452" s="5"/>
      <c r="AK452" s="5"/>
      <c r="AL452" s="5"/>
      <c r="AM452" s="5"/>
      <c r="AO452" s="5"/>
      <c r="AP452" s="5"/>
      <c r="AQ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  <c r="BP452" s="5"/>
      <c r="BQ452" s="5"/>
      <c r="BR452" s="5"/>
      <c r="BS452" s="5"/>
      <c r="BT452" s="5"/>
      <c r="BU452" s="5"/>
      <c r="BV452" s="5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5"/>
      <c r="CH452" s="5"/>
      <c r="CI452" s="5"/>
      <c r="CJ452" s="5"/>
      <c r="CK452" s="5"/>
      <c r="CL452" s="5"/>
      <c r="CM452" s="5"/>
      <c r="CN452" s="5"/>
      <c r="CO452" s="5"/>
      <c r="CP452" s="5"/>
      <c r="CQ452" s="5"/>
      <c r="CR452" s="5"/>
      <c r="CS452" s="5"/>
      <c r="CT452" s="5"/>
      <c r="CU452" s="5"/>
      <c r="CV452" s="5"/>
      <c r="CW452" s="5"/>
      <c r="CX452" s="5"/>
      <c r="CY452" s="5"/>
      <c r="CZ452" s="5"/>
      <c r="DA452" s="5"/>
      <c r="DB452" s="5"/>
      <c r="DC452" s="5"/>
      <c r="DD452" s="5"/>
      <c r="DE452" s="5"/>
      <c r="DF452" s="5"/>
      <c r="DG452" s="5"/>
      <c r="DH452" s="5"/>
      <c r="DI452" s="5"/>
      <c r="DJ452" s="5"/>
      <c r="DK452" s="5"/>
      <c r="DL452" s="5"/>
      <c r="DM452" s="5"/>
      <c r="DN452" s="5"/>
      <c r="DO452" s="5"/>
      <c r="DP452" s="5"/>
      <c r="DQ452" s="5"/>
      <c r="DR452" s="5"/>
      <c r="DS452" s="5"/>
      <c r="DT452" s="5"/>
      <c r="DU452" s="5"/>
      <c r="DV452" s="5"/>
    </row>
    <row r="453" spans="21:126" x14ac:dyDescent="0.2">
      <c r="U453" s="5"/>
      <c r="V453" s="5"/>
      <c r="W453" s="5"/>
      <c r="AK453" s="5"/>
      <c r="AL453" s="5"/>
      <c r="AM453" s="5"/>
      <c r="AO453" s="5"/>
      <c r="AP453" s="5"/>
      <c r="AQ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  <c r="BP453" s="5"/>
      <c r="BQ453" s="5"/>
      <c r="BR453" s="5"/>
      <c r="BS453" s="5"/>
      <c r="BT453" s="5"/>
      <c r="BU453" s="5"/>
      <c r="BV453" s="5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5"/>
      <c r="CH453" s="5"/>
      <c r="CI453" s="5"/>
      <c r="CJ453" s="5"/>
      <c r="CK453" s="5"/>
      <c r="CL453" s="5"/>
      <c r="CM453" s="5"/>
      <c r="CN453" s="5"/>
      <c r="CO453" s="5"/>
      <c r="CP453" s="5"/>
      <c r="CQ453" s="5"/>
      <c r="CR453" s="5"/>
      <c r="CS453" s="5"/>
      <c r="CT453" s="5"/>
      <c r="CU453" s="5"/>
      <c r="CV453" s="5"/>
      <c r="CW453" s="5"/>
      <c r="CX453" s="5"/>
      <c r="CY453" s="5"/>
      <c r="CZ453" s="5"/>
      <c r="DA453" s="5"/>
      <c r="DB453" s="5"/>
      <c r="DC453" s="5"/>
      <c r="DD453" s="5"/>
      <c r="DE453" s="5"/>
      <c r="DF453" s="5"/>
      <c r="DG453" s="5"/>
      <c r="DH453" s="5"/>
      <c r="DI453" s="5"/>
      <c r="DJ453" s="5"/>
      <c r="DK453" s="5"/>
      <c r="DL453" s="5"/>
      <c r="DM453" s="5"/>
      <c r="DN453" s="5"/>
      <c r="DO453" s="5"/>
      <c r="DP453" s="5"/>
      <c r="DQ453" s="5"/>
      <c r="DR453" s="5"/>
      <c r="DS453" s="5"/>
      <c r="DT453" s="5"/>
      <c r="DU453" s="5"/>
      <c r="DV453" s="5"/>
    </row>
    <row r="454" spans="21:126" x14ac:dyDescent="0.2">
      <c r="U454" s="5"/>
      <c r="V454" s="5"/>
      <c r="W454" s="5"/>
      <c r="AK454" s="5"/>
      <c r="AL454" s="5"/>
      <c r="AM454" s="5"/>
      <c r="AO454" s="5"/>
      <c r="AP454" s="5"/>
      <c r="AQ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  <c r="BP454" s="5"/>
      <c r="BQ454" s="5"/>
      <c r="BR454" s="5"/>
      <c r="BS454" s="5"/>
      <c r="BT454" s="5"/>
      <c r="BU454" s="5"/>
      <c r="BV454" s="5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5"/>
      <c r="CH454" s="5"/>
      <c r="CI454" s="5"/>
      <c r="CJ454" s="5"/>
      <c r="CK454" s="5"/>
      <c r="CL454" s="5"/>
      <c r="CM454" s="5"/>
      <c r="CN454" s="5"/>
      <c r="CO454" s="5"/>
      <c r="CP454" s="5"/>
      <c r="CQ454" s="5"/>
      <c r="CR454" s="5"/>
      <c r="CS454" s="5"/>
      <c r="CT454" s="5"/>
      <c r="CU454" s="5"/>
      <c r="CV454" s="5"/>
      <c r="CW454" s="5"/>
      <c r="CX454" s="5"/>
      <c r="CY454" s="5"/>
      <c r="CZ454" s="5"/>
      <c r="DA454" s="5"/>
      <c r="DB454" s="5"/>
      <c r="DC454" s="5"/>
      <c r="DD454" s="5"/>
      <c r="DE454" s="5"/>
      <c r="DF454" s="5"/>
      <c r="DG454" s="5"/>
      <c r="DH454" s="5"/>
      <c r="DI454" s="5"/>
      <c r="DJ454" s="5"/>
      <c r="DK454" s="5"/>
      <c r="DL454" s="5"/>
      <c r="DM454" s="5"/>
      <c r="DN454" s="5"/>
      <c r="DO454" s="5"/>
      <c r="DP454" s="5"/>
      <c r="DQ454" s="5"/>
      <c r="DR454" s="5"/>
      <c r="DS454" s="5"/>
      <c r="DT454" s="5"/>
      <c r="DU454" s="5"/>
      <c r="DV454" s="5"/>
    </row>
    <row r="455" spans="21:126" x14ac:dyDescent="0.2">
      <c r="U455" s="5"/>
      <c r="V455" s="5"/>
      <c r="W455" s="5"/>
      <c r="AK455" s="5"/>
      <c r="AL455" s="5"/>
      <c r="AM455" s="5"/>
      <c r="AO455" s="5"/>
      <c r="AP455" s="5"/>
      <c r="AQ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  <c r="BP455" s="5"/>
      <c r="BQ455" s="5"/>
      <c r="BR455" s="5"/>
      <c r="BS455" s="5"/>
      <c r="BT455" s="5"/>
      <c r="BU455" s="5"/>
      <c r="BV455" s="5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5"/>
      <c r="CH455" s="5"/>
      <c r="CI455" s="5"/>
      <c r="CJ455" s="5"/>
      <c r="CK455" s="5"/>
      <c r="CL455" s="5"/>
      <c r="CM455" s="5"/>
      <c r="CN455" s="5"/>
      <c r="CO455" s="5"/>
      <c r="CP455" s="5"/>
      <c r="CQ455" s="5"/>
      <c r="CR455" s="5"/>
      <c r="CS455" s="5"/>
      <c r="CT455" s="5"/>
      <c r="CU455" s="5"/>
      <c r="CV455" s="5"/>
      <c r="CW455" s="5"/>
      <c r="CX455" s="5"/>
      <c r="CY455" s="5"/>
      <c r="CZ455" s="5"/>
      <c r="DA455" s="5"/>
      <c r="DB455" s="5"/>
      <c r="DC455" s="5"/>
      <c r="DD455" s="5"/>
      <c r="DE455" s="5"/>
      <c r="DF455" s="5"/>
      <c r="DG455" s="5"/>
      <c r="DH455" s="5"/>
      <c r="DI455" s="5"/>
      <c r="DJ455" s="5"/>
      <c r="DK455" s="5"/>
      <c r="DL455" s="5"/>
      <c r="DM455" s="5"/>
      <c r="DN455" s="5"/>
      <c r="DO455" s="5"/>
      <c r="DP455" s="5"/>
      <c r="DQ455" s="5"/>
      <c r="DR455" s="5"/>
      <c r="DS455" s="5"/>
      <c r="DT455" s="5"/>
      <c r="DU455" s="5"/>
      <c r="DV455" s="5"/>
    </row>
    <row r="456" spans="21:126" x14ac:dyDescent="0.2">
      <c r="U456" s="5"/>
      <c r="V456" s="5"/>
      <c r="W456" s="5"/>
      <c r="AK456" s="5"/>
      <c r="AL456" s="5"/>
      <c r="AM456" s="5"/>
      <c r="AO456" s="5"/>
      <c r="AP456" s="5"/>
      <c r="AQ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  <c r="BP456" s="5"/>
      <c r="BQ456" s="5"/>
      <c r="BR456" s="5"/>
      <c r="BS456" s="5"/>
      <c r="BT456" s="5"/>
      <c r="BU456" s="5"/>
      <c r="BV456" s="5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5"/>
      <c r="CH456" s="5"/>
      <c r="CI456" s="5"/>
      <c r="CJ456" s="5"/>
      <c r="CK456" s="5"/>
      <c r="CL456" s="5"/>
      <c r="CM456" s="5"/>
      <c r="CN456" s="5"/>
      <c r="CO456" s="5"/>
      <c r="CP456" s="5"/>
      <c r="CQ456" s="5"/>
      <c r="CR456" s="5"/>
      <c r="CS456" s="5"/>
      <c r="CT456" s="5"/>
      <c r="CU456" s="5"/>
      <c r="CV456" s="5"/>
      <c r="CW456" s="5"/>
      <c r="CX456" s="5"/>
      <c r="CY456" s="5"/>
      <c r="CZ456" s="5"/>
      <c r="DA456" s="5"/>
      <c r="DB456" s="5"/>
      <c r="DC456" s="5"/>
      <c r="DD456" s="5"/>
      <c r="DE456" s="5"/>
      <c r="DF456" s="5"/>
      <c r="DG456" s="5"/>
      <c r="DH456" s="5"/>
      <c r="DI456" s="5"/>
      <c r="DJ456" s="5"/>
      <c r="DK456" s="5"/>
      <c r="DL456" s="5"/>
      <c r="DM456" s="5"/>
      <c r="DN456" s="5"/>
      <c r="DO456" s="5"/>
      <c r="DP456" s="5"/>
      <c r="DQ456" s="5"/>
      <c r="DR456" s="5"/>
      <c r="DS456" s="5"/>
      <c r="DT456" s="5"/>
      <c r="DU456" s="5"/>
      <c r="DV456" s="5"/>
    </row>
    <row r="457" spans="21:126" x14ac:dyDescent="0.2">
      <c r="U457" s="5"/>
      <c r="V457" s="5"/>
      <c r="W457" s="5"/>
      <c r="AK457" s="5"/>
      <c r="AL457" s="5"/>
      <c r="AM457" s="5"/>
      <c r="AO457" s="5"/>
      <c r="AP457" s="5"/>
      <c r="AQ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5"/>
      <c r="BP457" s="5"/>
      <c r="BQ457" s="5"/>
      <c r="BR457" s="5"/>
      <c r="BS457" s="5"/>
      <c r="BT457" s="5"/>
      <c r="BU457" s="5"/>
      <c r="BV457" s="5"/>
      <c r="BW457" s="5"/>
      <c r="BX457" s="5"/>
      <c r="BY457" s="5"/>
      <c r="BZ457" s="5"/>
      <c r="CA457" s="5"/>
      <c r="CB457" s="5"/>
      <c r="CC457" s="5"/>
      <c r="CD457" s="5"/>
      <c r="CE457" s="5"/>
      <c r="CF457" s="5"/>
      <c r="CG457" s="5"/>
      <c r="CH457" s="5"/>
      <c r="CI457" s="5"/>
      <c r="CJ457" s="5"/>
      <c r="CK457" s="5"/>
      <c r="CL457" s="5"/>
      <c r="CM457" s="5"/>
      <c r="CN457" s="5"/>
      <c r="CO457" s="5"/>
      <c r="CP457" s="5"/>
      <c r="CQ457" s="5"/>
      <c r="CR457" s="5"/>
      <c r="CS457" s="5"/>
      <c r="CT457" s="5"/>
      <c r="CU457" s="5"/>
      <c r="CV457" s="5"/>
      <c r="CW457" s="5"/>
      <c r="CX457" s="5"/>
      <c r="CY457" s="5"/>
      <c r="CZ457" s="5"/>
      <c r="DA457" s="5"/>
      <c r="DB457" s="5"/>
      <c r="DC457" s="5"/>
      <c r="DD457" s="5"/>
      <c r="DE457" s="5"/>
      <c r="DF457" s="5"/>
      <c r="DG457" s="5"/>
      <c r="DH457" s="5"/>
      <c r="DI457" s="5"/>
      <c r="DJ457" s="5"/>
      <c r="DK457" s="5"/>
      <c r="DL457" s="5"/>
      <c r="DM457" s="5"/>
      <c r="DN457" s="5"/>
      <c r="DO457" s="5"/>
      <c r="DP457" s="5"/>
      <c r="DQ457" s="5"/>
      <c r="DR457" s="5"/>
      <c r="DS457" s="5"/>
      <c r="DT457" s="5"/>
      <c r="DU457" s="5"/>
      <c r="DV457" s="5"/>
    </row>
    <row r="458" spans="21:126" x14ac:dyDescent="0.2">
      <c r="U458" s="5"/>
      <c r="V458" s="5"/>
      <c r="W458" s="5"/>
      <c r="AK458" s="5"/>
      <c r="AL458" s="5"/>
      <c r="AM458" s="5"/>
      <c r="AO458" s="5"/>
      <c r="AP458" s="5"/>
      <c r="AQ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  <c r="BP458" s="5"/>
      <c r="BQ458" s="5"/>
      <c r="BR458" s="5"/>
      <c r="BS458" s="5"/>
      <c r="BT458" s="5"/>
      <c r="BU458" s="5"/>
      <c r="BV458" s="5"/>
      <c r="BW458" s="5"/>
      <c r="BX458" s="5"/>
      <c r="BY458" s="5"/>
      <c r="BZ458" s="5"/>
      <c r="CA458" s="5"/>
      <c r="CB458" s="5"/>
      <c r="CC458" s="5"/>
      <c r="CD458" s="5"/>
      <c r="CE458" s="5"/>
      <c r="CF458" s="5"/>
      <c r="CG458" s="5"/>
      <c r="CH458" s="5"/>
      <c r="CI458" s="5"/>
      <c r="CJ458" s="5"/>
      <c r="CK458" s="5"/>
      <c r="CL458" s="5"/>
      <c r="CM458" s="5"/>
      <c r="CN458" s="5"/>
      <c r="CO458" s="5"/>
      <c r="CP458" s="5"/>
      <c r="CQ458" s="5"/>
      <c r="CR458" s="5"/>
      <c r="CS458" s="5"/>
      <c r="CT458" s="5"/>
      <c r="CU458" s="5"/>
      <c r="CV458" s="5"/>
      <c r="CW458" s="5"/>
      <c r="CX458" s="5"/>
      <c r="CY458" s="5"/>
      <c r="CZ458" s="5"/>
      <c r="DA458" s="5"/>
      <c r="DB458" s="5"/>
      <c r="DC458" s="5"/>
      <c r="DD458" s="5"/>
      <c r="DE458" s="5"/>
      <c r="DF458" s="5"/>
      <c r="DG458" s="5"/>
      <c r="DH458" s="5"/>
      <c r="DI458" s="5"/>
      <c r="DJ458" s="5"/>
      <c r="DK458" s="5"/>
      <c r="DL458" s="5"/>
      <c r="DM458" s="5"/>
      <c r="DN458" s="5"/>
      <c r="DO458" s="5"/>
      <c r="DP458" s="5"/>
      <c r="DQ458" s="5"/>
      <c r="DR458" s="5"/>
      <c r="DS458" s="5"/>
      <c r="DT458" s="5"/>
      <c r="DU458" s="5"/>
      <c r="DV458" s="5"/>
    </row>
    <row r="459" spans="21:126" x14ac:dyDescent="0.2">
      <c r="U459" s="5"/>
      <c r="V459" s="5"/>
      <c r="W459" s="5"/>
      <c r="AK459" s="5"/>
      <c r="AL459" s="5"/>
      <c r="AM459" s="5"/>
      <c r="AO459" s="5"/>
      <c r="AP459" s="5"/>
      <c r="AQ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  <c r="BP459" s="5"/>
      <c r="BQ459" s="5"/>
      <c r="BR459" s="5"/>
      <c r="BS459" s="5"/>
      <c r="BT459" s="5"/>
      <c r="BU459" s="5"/>
      <c r="BV459" s="5"/>
      <c r="BW459" s="5"/>
      <c r="BX459" s="5"/>
      <c r="BY459" s="5"/>
      <c r="BZ459" s="5"/>
      <c r="CA459" s="5"/>
      <c r="CB459" s="5"/>
      <c r="CC459" s="5"/>
      <c r="CD459" s="5"/>
      <c r="CE459" s="5"/>
      <c r="CF459" s="5"/>
      <c r="CG459" s="5"/>
      <c r="CH459" s="5"/>
      <c r="CI459" s="5"/>
      <c r="CJ459" s="5"/>
      <c r="CK459" s="5"/>
      <c r="CL459" s="5"/>
      <c r="CM459" s="5"/>
      <c r="CN459" s="5"/>
      <c r="CO459" s="5"/>
      <c r="CP459" s="5"/>
      <c r="CQ459" s="5"/>
      <c r="CR459" s="5"/>
      <c r="CS459" s="5"/>
      <c r="CT459" s="5"/>
      <c r="CU459" s="5"/>
      <c r="CV459" s="5"/>
      <c r="CW459" s="5"/>
      <c r="CX459" s="5"/>
      <c r="CY459" s="5"/>
      <c r="CZ459" s="5"/>
      <c r="DA459" s="5"/>
      <c r="DB459" s="5"/>
      <c r="DC459" s="5"/>
      <c r="DD459" s="5"/>
      <c r="DE459" s="5"/>
      <c r="DF459" s="5"/>
      <c r="DG459" s="5"/>
      <c r="DH459" s="5"/>
      <c r="DI459" s="5"/>
      <c r="DJ459" s="5"/>
      <c r="DK459" s="5"/>
      <c r="DL459" s="5"/>
      <c r="DM459" s="5"/>
      <c r="DN459" s="5"/>
      <c r="DO459" s="5"/>
      <c r="DP459" s="5"/>
      <c r="DQ459" s="5"/>
      <c r="DR459" s="5"/>
      <c r="DS459" s="5"/>
      <c r="DT459" s="5"/>
      <c r="DU459" s="5"/>
      <c r="DV459" s="5"/>
    </row>
    <row r="460" spans="21:126" x14ac:dyDescent="0.2">
      <c r="U460" s="5"/>
      <c r="V460" s="5"/>
      <c r="W460" s="5"/>
      <c r="AK460" s="5"/>
      <c r="AL460" s="5"/>
      <c r="AM460" s="5"/>
      <c r="AO460" s="5"/>
      <c r="AP460" s="5"/>
      <c r="AQ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  <c r="BP460" s="5"/>
      <c r="BQ460" s="5"/>
      <c r="BR460" s="5"/>
      <c r="BS460" s="5"/>
      <c r="BT460" s="5"/>
      <c r="BU460" s="5"/>
      <c r="BV460" s="5"/>
      <c r="BW460" s="5"/>
      <c r="BX460" s="5"/>
      <c r="BY460" s="5"/>
      <c r="BZ460" s="5"/>
      <c r="CA460" s="5"/>
      <c r="CB460" s="5"/>
      <c r="CC460" s="5"/>
      <c r="CD460" s="5"/>
      <c r="CE460" s="5"/>
      <c r="CF460" s="5"/>
      <c r="CG460" s="5"/>
      <c r="CH460" s="5"/>
      <c r="CI460" s="5"/>
      <c r="CJ460" s="5"/>
      <c r="CK460" s="5"/>
      <c r="CL460" s="5"/>
      <c r="CM460" s="5"/>
      <c r="CN460" s="5"/>
      <c r="CO460" s="5"/>
      <c r="CP460" s="5"/>
      <c r="CQ460" s="5"/>
      <c r="CR460" s="5"/>
      <c r="CS460" s="5"/>
      <c r="CT460" s="5"/>
      <c r="CU460" s="5"/>
      <c r="CV460" s="5"/>
      <c r="CW460" s="5"/>
      <c r="CX460" s="5"/>
      <c r="CY460" s="5"/>
      <c r="CZ460" s="5"/>
      <c r="DA460" s="5"/>
      <c r="DB460" s="5"/>
      <c r="DC460" s="5"/>
      <c r="DD460" s="5"/>
      <c r="DE460" s="5"/>
      <c r="DF460" s="5"/>
      <c r="DG460" s="5"/>
      <c r="DH460" s="5"/>
      <c r="DI460" s="5"/>
      <c r="DJ460" s="5"/>
      <c r="DK460" s="5"/>
      <c r="DL460" s="5"/>
      <c r="DM460" s="5"/>
      <c r="DN460" s="5"/>
      <c r="DO460" s="5"/>
      <c r="DP460" s="5"/>
      <c r="DQ460" s="5"/>
      <c r="DR460" s="5"/>
      <c r="DS460" s="5"/>
      <c r="DT460" s="5"/>
      <c r="DU460" s="5"/>
      <c r="DV460" s="5"/>
    </row>
    <row r="461" spans="21:126" x14ac:dyDescent="0.2">
      <c r="U461" s="5"/>
      <c r="V461" s="5"/>
      <c r="W461" s="5"/>
      <c r="AK461" s="5"/>
      <c r="AL461" s="5"/>
      <c r="AM461" s="5"/>
      <c r="AO461" s="5"/>
      <c r="AP461" s="5"/>
      <c r="AQ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  <c r="BP461" s="5"/>
      <c r="BQ461" s="5"/>
      <c r="BR461" s="5"/>
      <c r="BS461" s="5"/>
      <c r="BT461" s="5"/>
      <c r="BU461" s="5"/>
      <c r="BV461" s="5"/>
      <c r="BW461" s="5"/>
      <c r="BX461" s="5"/>
      <c r="BY461" s="5"/>
      <c r="BZ461" s="5"/>
      <c r="CA461" s="5"/>
      <c r="CB461" s="5"/>
      <c r="CC461" s="5"/>
      <c r="CD461" s="5"/>
      <c r="CE461" s="5"/>
      <c r="CF461" s="5"/>
      <c r="CG461" s="5"/>
      <c r="CH461" s="5"/>
      <c r="CI461" s="5"/>
      <c r="CJ461" s="5"/>
      <c r="CK461" s="5"/>
      <c r="CL461" s="5"/>
      <c r="CM461" s="5"/>
      <c r="CN461" s="5"/>
      <c r="CO461" s="5"/>
      <c r="CP461" s="5"/>
      <c r="CQ461" s="5"/>
      <c r="CR461" s="5"/>
      <c r="CS461" s="5"/>
      <c r="CT461" s="5"/>
      <c r="CU461" s="5"/>
      <c r="CV461" s="5"/>
      <c r="CW461" s="5"/>
      <c r="CX461" s="5"/>
      <c r="CY461" s="5"/>
      <c r="CZ461" s="5"/>
      <c r="DA461" s="5"/>
      <c r="DB461" s="5"/>
      <c r="DC461" s="5"/>
      <c r="DD461" s="5"/>
      <c r="DE461" s="5"/>
      <c r="DF461" s="5"/>
      <c r="DG461" s="5"/>
      <c r="DH461" s="5"/>
      <c r="DI461" s="5"/>
      <c r="DJ461" s="5"/>
      <c r="DK461" s="5"/>
      <c r="DL461" s="5"/>
      <c r="DM461" s="5"/>
      <c r="DN461" s="5"/>
      <c r="DO461" s="5"/>
      <c r="DP461" s="5"/>
      <c r="DQ461" s="5"/>
      <c r="DR461" s="5"/>
      <c r="DS461" s="5"/>
      <c r="DT461" s="5"/>
      <c r="DU461" s="5"/>
      <c r="DV461" s="5"/>
    </row>
    <row r="462" spans="21:126" x14ac:dyDescent="0.2">
      <c r="U462" s="5"/>
      <c r="V462" s="5"/>
      <c r="W462" s="5"/>
      <c r="AK462" s="5"/>
      <c r="AL462" s="5"/>
      <c r="AM462" s="5"/>
      <c r="AO462" s="5"/>
      <c r="AP462" s="5"/>
      <c r="AQ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  <c r="BO462" s="5"/>
      <c r="BP462" s="5"/>
      <c r="BQ462" s="5"/>
      <c r="BR462" s="5"/>
      <c r="BS462" s="5"/>
      <c r="BT462" s="5"/>
      <c r="BU462" s="5"/>
      <c r="BV462" s="5"/>
      <c r="BW462" s="5"/>
      <c r="BX462" s="5"/>
      <c r="BY462" s="5"/>
      <c r="BZ462" s="5"/>
      <c r="CA462" s="5"/>
      <c r="CB462" s="5"/>
      <c r="CC462" s="5"/>
      <c r="CD462" s="5"/>
      <c r="CE462" s="5"/>
      <c r="CF462" s="5"/>
      <c r="CG462" s="5"/>
      <c r="CH462" s="5"/>
      <c r="CI462" s="5"/>
      <c r="CJ462" s="5"/>
      <c r="CK462" s="5"/>
      <c r="CL462" s="5"/>
      <c r="CM462" s="5"/>
      <c r="CN462" s="5"/>
      <c r="CO462" s="5"/>
      <c r="CP462" s="5"/>
      <c r="CQ462" s="5"/>
      <c r="CR462" s="5"/>
      <c r="CS462" s="5"/>
      <c r="CT462" s="5"/>
      <c r="CU462" s="5"/>
      <c r="CV462" s="5"/>
      <c r="CW462" s="5"/>
      <c r="CX462" s="5"/>
      <c r="CY462" s="5"/>
      <c r="CZ462" s="5"/>
      <c r="DA462" s="5"/>
      <c r="DB462" s="5"/>
      <c r="DC462" s="5"/>
      <c r="DD462" s="5"/>
      <c r="DE462" s="5"/>
      <c r="DF462" s="5"/>
      <c r="DG462" s="5"/>
      <c r="DH462" s="5"/>
      <c r="DI462" s="5"/>
      <c r="DJ462" s="5"/>
      <c r="DK462" s="5"/>
      <c r="DL462" s="5"/>
      <c r="DM462" s="5"/>
      <c r="DN462" s="5"/>
      <c r="DO462" s="5"/>
      <c r="DP462" s="5"/>
      <c r="DQ462" s="5"/>
      <c r="DR462" s="5"/>
      <c r="DS462" s="5"/>
      <c r="DT462" s="5"/>
      <c r="DU462" s="5"/>
      <c r="DV462" s="5"/>
    </row>
    <row r="463" spans="21:126" x14ac:dyDescent="0.2">
      <c r="U463" s="5"/>
      <c r="V463" s="5"/>
      <c r="W463" s="5"/>
      <c r="AK463" s="5"/>
      <c r="AL463" s="5"/>
      <c r="AM463" s="5"/>
      <c r="AO463" s="5"/>
      <c r="AP463" s="5"/>
      <c r="AQ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  <c r="BO463" s="5"/>
      <c r="BP463" s="5"/>
      <c r="BQ463" s="5"/>
      <c r="BR463" s="5"/>
      <c r="BS463" s="5"/>
      <c r="BT463" s="5"/>
      <c r="BU463" s="5"/>
      <c r="BV463" s="5"/>
      <c r="BW463" s="5"/>
      <c r="BX463" s="5"/>
      <c r="BY463" s="5"/>
      <c r="BZ463" s="5"/>
      <c r="CA463" s="5"/>
      <c r="CB463" s="5"/>
      <c r="CC463" s="5"/>
      <c r="CD463" s="5"/>
      <c r="CE463" s="5"/>
      <c r="CF463" s="5"/>
      <c r="CG463" s="5"/>
      <c r="CH463" s="5"/>
      <c r="CI463" s="5"/>
      <c r="CJ463" s="5"/>
      <c r="CK463" s="5"/>
      <c r="CL463" s="5"/>
      <c r="CM463" s="5"/>
      <c r="CN463" s="5"/>
      <c r="CO463" s="5"/>
      <c r="CP463" s="5"/>
      <c r="CQ463" s="5"/>
      <c r="CR463" s="5"/>
      <c r="CS463" s="5"/>
      <c r="CT463" s="5"/>
      <c r="CU463" s="5"/>
      <c r="CV463" s="5"/>
      <c r="CW463" s="5"/>
      <c r="CX463" s="5"/>
      <c r="CY463" s="5"/>
      <c r="CZ463" s="5"/>
      <c r="DA463" s="5"/>
      <c r="DB463" s="5"/>
      <c r="DC463" s="5"/>
      <c r="DD463" s="5"/>
      <c r="DE463" s="5"/>
      <c r="DF463" s="5"/>
      <c r="DG463" s="5"/>
      <c r="DH463" s="5"/>
      <c r="DI463" s="5"/>
      <c r="DJ463" s="5"/>
      <c r="DK463" s="5"/>
      <c r="DL463" s="5"/>
      <c r="DM463" s="5"/>
      <c r="DN463" s="5"/>
      <c r="DO463" s="5"/>
      <c r="DP463" s="5"/>
      <c r="DQ463" s="5"/>
      <c r="DR463" s="5"/>
      <c r="DS463" s="5"/>
      <c r="DT463" s="5"/>
      <c r="DU463" s="5"/>
      <c r="DV463" s="5"/>
    </row>
    <row r="464" spans="21:126" x14ac:dyDescent="0.2">
      <c r="U464" s="5"/>
      <c r="V464" s="5"/>
      <c r="W464" s="5"/>
      <c r="AK464" s="5"/>
      <c r="AL464" s="5"/>
      <c r="AM464" s="5"/>
      <c r="AO464" s="5"/>
      <c r="AP464" s="5"/>
      <c r="AQ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  <c r="BO464" s="5"/>
      <c r="BP464" s="5"/>
      <c r="BQ464" s="5"/>
      <c r="BR464" s="5"/>
      <c r="BS464" s="5"/>
      <c r="BT464" s="5"/>
      <c r="BU464" s="5"/>
      <c r="BV464" s="5"/>
      <c r="BW464" s="5"/>
      <c r="BX464" s="5"/>
      <c r="BY464" s="5"/>
      <c r="BZ464" s="5"/>
      <c r="CA464" s="5"/>
      <c r="CB464" s="5"/>
      <c r="CC464" s="5"/>
      <c r="CD464" s="5"/>
      <c r="CE464" s="5"/>
      <c r="CF464" s="5"/>
      <c r="CG464" s="5"/>
      <c r="CH464" s="5"/>
      <c r="CI464" s="5"/>
      <c r="CJ464" s="5"/>
      <c r="CK464" s="5"/>
      <c r="CL464" s="5"/>
      <c r="CM464" s="5"/>
      <c r="CN464" s="5"/>
      <c r="CO464" s="5"/>
      <c r="CP464" s="5"/>
      <c r="CQ464" s="5"/>
      <c r="CR464" s="5"/>
      <c r="CS464" s="5"/>
      <c r="CT464" s="5"/>
      <c r="CU464" s="5"/>
      <c r="CV464" s="5"/>
      <c r="CW464" s="5"/>
      <c r="CX464" s="5"/>
      <c r="CY464" s="5"/>
      <c r="CZ464" s="5"/>
      <c r="DA464" s="5"/>
      <c r="DB464" s="5"/>
      <c r="DC464" s="5"/>
      <c r="DD464" s="5"/>
      <c r="DE464" s="5"/>
      <c r="DF464" s="5"/>
      <c r="DG464" s="5"/>
      <c r="DH464" s="5"/>
      <c r="DI464" s="5"/>
      <c r="DJ464" s="5"/>
      <c r="DK464" s="5"/>
      <c r="DL464" s="5"/>
      <c r="DM464" s="5"/>
      <c r="DN464" s="5"/>
      <c r="DO464" s="5"/>
      <c r="DP464" s="5"/>
      <c r="DQ464" s="5"/>
      <c r="DR464" s="5"/>
      <c r="DS464" s="5"/>
      <c r="DT464" s="5"/>
      <c r="DU464" s="5"/>
      <c r="DV464" s="5"/>
    </row>
    <row r="465" spans="21:126" x14ac:dyDescent="0.2">
      <c r="U465" s="5"/>
      <c r="V465" s="5"/>
      <c r="W465" s="5"/>
      <c r="AK465" s="5"/>
      <c r="AL465" s="5"/>
      <c r="AM465" s="5"/>
      <c r="AO465" s="5"/>
      <c r="AP465" s="5"/>
      <c r="AQ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  <c r="BO465" s="5"/>
      <c r="BP465" s="5"/>
      <c r="BQ465" s="5"/>
      <c r="BR465" s="5"/>
      <c r="BS465" s="5"/>
      <c r="BT465" s="5"/>
      <c r="BU465" s="5"/>
      <c r="BV465" s="5"/>
      <c r="BW465" s="5"/>
      <c r="BX465" s="5"/>
      <c r="BY465" s="5"/>
      <c r="BZ465" s="5"/>
      <c r="CA465" s="5"/>
      <c r="CB465" s="5"/>
      <c r="CC465" s="5"/>
      <c r="CD465" s="5"/>
      <c r="CE465" s="5"/>
      <c r="CF465" s="5"/>
      <c r="CG465" s="5"/>
      <c r="CH465" s="5"/>
      <c r="CI465" s="5"/>
      <c r="CJ465" s="5"/>
      <c r="CK465" s="5"/>
      <c r="CL465" s="5"/>
      <c r="CM465" s="5"/>
      <c r="CN465" s="5"/>
      <c r="CO465" s="5"/>
      <c r="CP465" s="5"/>
      <c r="CQ465" s="5"/>
      <c r="CR465" s="5"/>
      <c r="CS465" s="5"/>
      <c r="CT465" s="5"/>
      <c r="CU465" s="5"/>
      <c r="CV465" s="5"/>
      <c r="CW465" s="5"/>
      <c r="CX465" s="5"/>
      <c r="CY465" s="5"/>
      <c r="CZ465" s="5"/>
      <c r="DA465" s="5"/>
      <c r="DB465" s="5"/>
      <c r="DC465" s="5"/>
      <c r="DD465" s="5"/>
      <c r="DE465" s="5"/>
      <c r="DF465" s="5"/>
      <c r="DG465" s="5"/>
      <c r="DH465" s="5"/>
      <c r="DI465" s="5"/>
      <c r="DJ465" s="5"/>
      <c r="DK465" s="5"/>
      <c r="DL465" s="5"/>
      <c r="DM465" s="5"/>
      <c r="DN465" s="5"/>
      <c r="DO465" s="5"/>
      <c r="DP465" s="5"/>
      <c r="DQ465" s="5"/>
      <c r="DR465" s="5"/>
      <c r="DS465" s="5"/>
      <c r="DT465" s="5"/>
      <c r="DU465" s="5"/>
      <c r="DV465" s="5"/>
    </row>
    <row r="466" spans="21:126" x14ac:dyDescent="0.2">
      <c r="U466" s="5"/>
      <c r="V466" s="5"/>
      <c r="W466" s="5"/>
      <c r="AK466" s="5"/>
      <c r="AL466" s="5"/>
      <c r="AM466" s="5"/>
      <c r="AO466" s="5"/>
      <c r="AP466" s="5"/>
      <c r="AQ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  <c r="BO466" s="5"/>
      <c r="BP466" s="5"/>
      <c r="BQ466" s="5"/>
      <c r="BR466" s="5"/>
      <c r="BS466" s="5"/>
      <c r="BT466" s="5"/>
      <c r="BU466" s="5"/>
      <c r="BV466" s="5"/>
      <c r="BW466" s="5"/>
      <c r="BX466" s="5"/>
      <c r="BY466" s="5"/>
      <c r="BZ466" s="5"/>
      <c r="CA466" s="5"/>
      <c r="CB466" s="5"/>
      <c r="CC466" s="5"/>
      <c r="CD466" s="5"/>
      <c r="CE466" s="5"/>
      <c r="CF466" s="5"/>
      <c r="CG466" s="5"/>
      <c r="CH466" s="5"/>
      <c r="CI466" s="5"/>
      <c r="CJ466" s="5"/>
      <c r="CK466" s="5"/>
      <c r="CL466" s="5"/>
      <c r="CM466" s="5"/>
      <c r="CN466" s="5"/>
      <c r="CO466" s="5"/>
      <c r="CP466" s="5"/>
      <c r="CQ466" s="5"/>
      <c r="CR466" s="5"/>
      <c r="CS466" s="5"/>
      <c r="CT466" s="5"/>
      <c r="CU466" s="5"/>
      <c r="CV466" s="5"/>
      <c r="CW466" s="5"/>
      <c r="CX466" s="5"/>
      <c r="CY466" s="5"/>
      <c r="CZ466" s="5"/>
      <c r="DA466" s="5"/>
      <c r="DB466" s="5"/>
      <c r="DC466" s="5"/>
      <c r="DD466" s="5"/>
      <c r="DE466" s="5"/>
      <c r="DF466" s="5"/>
      <c r="DG466" s="5"/>
      <c r="DH466" s="5"/>
      <c r="DI466" s="5"/>
      <c r="DJ466" s="5"/>
      <c r="DK466" s="5"/>
      <c r="DL466" s="5"/>
      <c r="DM466" s="5"/>
      <c r="DN466" s="5"/>
      <c r="DO466" s="5"/>
      <c r="DP466" s="5"/>
      <c r="DQ466" s="5"/>
      <c r="DR466" s="5"/>
      <c r="DS466" s="5"/>
      <c r="DT466" s="5"/>
      <c r="DU466" s="5"/>
      <c r="DV466" s="5"/>
    </row>
    <row r="467" spans="21:126" x14ac:dyDescent="0.2">
      <c r="U467" s="5"/>
      <c r="V467" s="5"/>
      <c r="W467" s="5"/>
      <c r="AK467" s="5"/>
      <c r="AL467" s="5"/>
      <c r="AM467" s="5"/>
      <c r="AO467" s="5"/>
      <c r="AP467" s="5"/>
      <c r="AQ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  <c r="BO467" s="5"/>
      <c r="BP467" s="5"/>
      <c r="BQ467" s="5"/>
      <c r="BR467" s="5"/>
      <c r="BS467" s="5"/>
      <c r="BT467" s="5"/>
      <c r="BU467" s="5"/>
      <c r="BV467" s="5"/>
      <c r="BW467" s="5"/>
      <c r="BX467" s="5"/>
      <c r="BY467" s="5"/>
      <c r="BZ467" s="5"/>
      <c r="CA467" s="5"/>
      <c r="CB467" s="5"/>
      <c r="CC467" s="5"/>
      <c r="CD467" s="5"/>
      <c r="CE467" s="5"/>
      <c r="CF467" s="5"/>
      <c r="CG467" s="5"/>
      <c r="CH467" s="5"/>
      <c r="CI467" s="5"/>
      <c r="CJ467" s="5"/>
      <c r="CK467" s="5"/>
      <c r="CL467" s="5"/>
      <c r="CM467" s="5"/>
      <c r="CN467" s="5"/>
      <c r="CO467" s="5"/>
      <c r="CP467" s="5"/>
      <c r="CQ467" s="5"/>
      <c r="CR467" s="5"/>
      <c r="CS467" s="5"/>
      <c r="CT467" s="5"/>
      <c r="CU467" s="5"/>
      <c r="CV467" s="5"/>
      <c r="CW467" s="5"/>
      <c r="CX467" s="5"/>
      <c r="CY467" s="5"/>
      <c r="CZ467" s="5"/>
      <c r="DA467" s="5"/>
      <c r="DB467" s="5"/>
      <c r="DC467" s="5"/>
      <c r="DD467" s="5"/>
      <c r="DE467" s="5"/>
      <c r="DF467" s="5"/>
      <c r="DG467" s="5"/>
      <c r="DH467" s="5"/>
      <c r="DI467" s="5"/>
      <c r="DJ467" s="5"/>
      <c r="DK467" s="5"/>
      <c r="DL467" s="5"/>
      <c r="DM467" s="5"/>
      <c r="DN467" s="5"/>
      <c r="DO467" s="5"/>
      <c r="DP467" s="5"/>
      <c r="DQ467" s="5"/>
      <c r="DR467" s="5"/>
      <c r="DS467" s="5"/>
      <c r="DT467" s="5"/>
      <c r="DU467" s="5"/>
      <c r="DV467" s="5"/>
    </row>
    <row r="468" spans="21:126" x14ac:dyDescent="0.2">
      <c r="U468" s="5"/>
      <c r="V468" s="5"/>
      <c r="W468" s="5"/>
      <c r="AK468" s="5"/>
      <c r="AL468" s="5"/>
      <c r="AM468" s="5"/>
      <c r="AO468" s="5"/>
      <c r="AP468" s="5"/>
      <c r="AQ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  <c r="BO468" s="5"/>
      <c r="BP468" s="5"/>
      <c r="BQ468" s="5"/>
      <c r="BR468" s="5"/>
      <c r="BS468" s="5"/>
      <c r="BT468" s="5"/>
      <c r="BU468" s="5"/>
      <c r="BV468" s="5"/>
      <c r="BW468" s="5"/>
      <c r="BX468" s="5"/>
      <c r="BY468" s="5"/>
      <c r="BZ468" s="5"/>
      <c r="CA468" s="5"/>
      <c r="CB468" s="5"/>
      <c r="CC468" s="5"/>
      <c r="CD468" s="5"/>
      <c r="CE468" s="5"/>
      <c r="CF468" s="5"/>
      <c r="CG468" s="5"/>
      <c r="CH468" s="5"/>
      <c r="CI468" s="5"/>
      <c r="CJ468" s="5"/>
      <c r="CK468" s="5"/>
      <c r="CL468" s="5"/>
      <c r="CM468" s="5"/>
      <c r="CN468" s="5"/>
      <c r="CO468" s="5"/>
      <c r="CP468" s="5"/>
      <c r="CQ468" s="5"/>
      <c r="CR468" s="5"/>
      <c r="CS468" s="5"/>
      <c r="CT468" s="5"/>
      <c r="CU468" s="5"/>
      <c r="CV468" s="5"/>
      <c r="CW468" s="5"/>
      <c r="CX468" s="5"/>
      <c r="CY468" s="5"/>
      <c r="CZ468" s="5"/>
      <c r="DA468" s="5"/>
      <c r="DB468" s="5"/>
      <c r="DC468" s="5"/>
      <c r="DD468" s="5"/>
      <c r="DE468" s="5"/>
      <c r="DF468" s="5"/>
      <c r="DG468" s="5"/>
      <c r="DH468" s="5"/>
      <c r="DI468" s="5"/>
      <c r="DJ468" s="5"/>
      <c r="DK468" s="5"/>
      <c r="DL468" s="5"/>
      <c r="DM468" s="5"/>
      <c r="DN468" s="5"/>
      <c r="DO468" s="5"/>
      <c r="DP468" s="5"/>
      <c r="DQ468" s="5"/>
      <c r="DR468" s="5"/>
      <c r="DS468" s="5"/>
      <c r="DT468" s="5"/>
      <c r="DU468" s="5"/>
      <c r="DV468" s="5"/>
    </row>
    <row r="469" spans="21:126" x14ac:dyDescent="0.2">
      <c r="U469" s="5"/>
      <c r="V469" s="5"/>
      <c r="W469" s="5"/>
      <c r="AK469" s="5"/>
      <c r="AL469" s="5"/>
      <c r="AM469" s="5"/>
      <c r="AO469" s="5"/>
      <c r="AP469" s="5"/>
      <c r="AQ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  <c r="BO469" s="5"/>
      <c r="BP469" s="5"/>
      <c r="BQ469" s="5"/>
      <c r="BR469" s="5"/>
      <c r="BS469" s="5"/>
      <c r="BT469" s="5"/>
      <c r="BU469" s="5"/>
      <c r="BV469" s="5"/>
      <c r="BW469" s="5"/>
      <c r="BX469" s="5"/>
      <c r="BY469" s="5"/>
      <c r="BZ469" s="5"/>
      <c r="CA469" s="5"/>
      <c r="CB469" s="5"/>
      <c r="CC469" s="5"/>
      <c r="CD469" s="5"/>
      <c r="CE469" s="5"/>
      <c r="CF469" s="5"/>
      <c r="CG469" s="5"/>
      <c r="CH469" s="5"/>
      <c r="CI469" s="5"/>
      <c r="CJ469" s="5"/>
      <c r="CK469" s="5"/>
      <c r="CL469" s="5"/>
      <c r="CM469" s="5"/>
      <c r="CN469" s="5"/>
      <c r="CO469" s="5"/>
      <c r="CP469" s="5"/>
      <c r="CQ469" s="5"/>
      <c r="CR469" s="5"/>
      <c r="CS469" s="5"/>
      <c r="CT469" s="5"/>
      <c r="CU469" s="5"/>
      <c r="CV469" s="5"/>
      <c r="CW469" s="5"/>
      <c r="CX469" s="5"/>
      <c r="CY469" s="5"/>
      <c r="CZ469" s="5"/>
      <c r="DA469" s="5"/>
      <c r="DB469" s="5"/>
      <c r="DC469" s="5"/>
      <c r="DD469" s="5"/>
      <c r="DE469" s="5"/>
      <c r="DF469" s="5"/>
      <c r="DG469" s="5"/>
      <c r="DH469" s="5"/>
      <c r="DI469" s="5"/>
      <c r="DJ469" s="5"/>
      <c r="DK469" s="5"/>
      <c r="DL469" s="5"/>
      <c r="DM469" s="5"/>
      <c r="DN469" s="5"/>
      <c r="DO469" s="5"/>
      <c r="DP469" s="5"/>
      <c r="DQ469" s="5"/>
      <c r="DR469" s="5"/>
      <c r="DS469" s="5"/>
      <c r="DT469" s="5"/>
      <c r="DU469" s="5"/>
      <c r="DV469" s="5"/>
    </row>
    <row r="470" spans="21:126" x14ac:dyDescent="0.2">
      <c r="U470" s="5"/>
      <c r="V470" s="5"/>
      <c r="W470" s="5"/>
      <c r="AK470" s="5"/>
      <c r="AL470" s="5"/>
      <c r="AM470" s="5"/>
      <c r="AO470" s="5"/>
      <c r="AP470" s="5"/>
      <c r="AQ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  <c r="BO470" s="5"/>
      <c r="BP470" s="5"/>
      <c r="BQ470" s="5"/>
      <c r="BR470" s="5"/>
      <c r="BS470" s="5"/>
      <c r="BT470" s="5"/>
      <c r="BU470" s="5"/>
      <c r="BV470" s="5"/>
      <c r="BW470" s="5"/>
      <c r="BX470" s="5"/>
      <c r="BY470" s="5"/>
      <c r="BZ470" s="5"/>
      <c r="CA470" s="5"/>
      <c r="CB470" s="5"/>
      <c r="CC470" s="5"/>
      <c r="CD470" s="5"/>
      <c r="CE470" s="5"/>
      <c r="CF470" s="5"/>
      <c r="CG470" s="5"/>
      <c r="CH470" s="5"/>
      <c r="CI470" s="5"/>
      <c r="CJ470" s="5"/>
      <c r="CK470" s="5"/>
      <c r="CL470" s="5"/>
      <c r="CM470" s="5"/>
      <c r="CN470" s="5"/>
      <c r="CO470" s="5"/>
      <c r="CP470" s="5"/>
      <c r="CQ470" s="5"/>
      <c r="CR470" s="5"/>
      <c r="CS470" s="5"/>
      <c r="CT470" s="5"/>
      <c r="CU470" s="5"/>
      <c r="CV470" s="5"/>
      <c r="CW470" s="5"/>
      <c r="CX470" s="5"/>
      <c r="CY470" s="5"/>
      <c r="CZ470" s="5"/>
      <c r="DA470" s="5"/>
      <c r="DB470" s="5"/>
      <c r="DC470" s="5"/>
      <c r="DD470" s="5"/>
      <c r="DE470" s="5"/>
      <c r="DF470" s="5"/>
      <c r="DG470" s="5"/>
      <c r="DH470" s="5"/>
      <c r="DI470" s="5"/>
      <c r="DJ470" s="5"/>
      <c r="DK470" s="5"/>
      <c r="DL470" s="5"/>
      <c r="DM470" s="5"/>
      <c r="DN470" s="5"/>
      <c r="DO470" s="5"/>
      <c r="DP470" s="5"/>
      <c r="DQ470" s="5"/>
      <c r="DR470" s="5"/>
      <c r="DS470" s="5"/>
      <c r="DT470" s="5"/>
      <c r="DU470" s="5"/>
      <c r="DV470" s="5"/>
    </row>
    <row r="471" spans="21:126" x14ac:dyDescent="0.2">
      <c r="U471" s="5"/>
      <c r="V471" s="5"/>
      <c r="W471" s="5"/>
      <c r="AK471" s="5"/>
      <c r="AL471" s="5"/>
      <c r="AM471" s="5"/>
      <c r="AO471" s="5"/>
      <c r="AP471" s="5"/>
      <c r="AQ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  <c r="BO471" s="5"/>
      <c r="BP471" s="5"/>
      <c r="BQ471" s="5"/>
      <c r="BR471" s="5"/>
      <c r="BS471" s="5"/>
      <c r="BT471" s="5"/>
      <c r="BU471" s="5"/>
      <c r="BV471" s="5"/>
      <c r="BW471" s="5"/>
      <c r="BX471" s="5"/>
      <c r="BY471" s="5"/>
      <c r="BZ471" s="5"/>
      <c r="CA471" s="5"/>
      <c r="CB471" s="5"/>
      <c r="CC471" s="5"/>
      <c r="CD471" s="5"/>
      <c r="CE471" s="5"/>
      <c r="CF471" s="5"/>
      <c r="CG471" s="5"/>
      <c r="CH471" s="5"/>
      <c r="CI471" s="5"/>
      <c r="CJ471" s="5"/>
      <c r="CK471" s="5"/>
      <c r="CL471" s="5"/>
      <c r="CM471" s="5"/>
      <c r="CN471" s="5"/>
      <c r="CO471" s="5"/>
      <c r="CP471" s="5"/>
      <c r="CQ471" s="5"/>
      <c r="CR471" s="5"/>
      <c r="CS471" s="5"/>
      <c r="CT471" s="5"/>
      <c r="CU471" s="5"/>
      <c r="CV471" s="5"/>
      <c r="CW471" s="5"/>
      <c r="CX471" s="5"/>
      <c r="CY471" s="5"/>
      <c r="CZ471" s="5"/>
      <c r="DA471" s="5"/>
      <c r="DB471" s="5"/>
      <c r="DC471" s="5"/>
      <c r="DD471" s="5"/>
      <c r="DE471" s="5"/>
      <c r="DF471" s="5"/>
      <c r="DG471" s="5"/>
      <c r="DH471" s="5"/>
      <c r="DI471" s="5"/>
      <c r="DJ471" s="5"/>
      <c r="DK471" s="5"/>
      <c r="DL471" s="5"/>
      <c r="DM471" s="5"/>
      <c r="DN471" s="5"/>
      <c r="DO471" s="5"/>
      <c r="DP471" s="5"/>
      <c r="DQ471" s="5"/>
      <c r="DR471" s="5"/>
      <c r="DS471" s="5"/>
      <c r="DT471" s="5"/>
      <c r="DU471" s="5"/>
      <c r="DV471" s="5"/>
    </row>
    <row r="472" spans="21:126" x14ac:dyDescent="0.2">
      <c r="U472" s="5"/>
      <c r="V472" s="5"/>
      <c r="W472" s="5"/>
      <c r="AK472" s="5"/>
      <c r="AL472" s="5"/>
      <c r="AM472" s="5"/>
      <c r="AO472" s="5"/>
      <c r="AP472" s="5"/>
      <c r="AQ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  <c r="BO472" s="5"/>
      <c r="BP472" s="5"/>
      <c r="BQ472" s="5"/>
      <c r="BR472" s="5"/>
      <c r="BS472" s="5"/>
      <c r="BT472" s="5"/>
      <c r="BU472" s="5"/>
      <c r="BV472" s="5"/>
      <c r="BW472" s="5"/>
      <c r="BX472" s="5"/>
      <c r="BY472" s="5"/>
      <c r="BZ472" s="5"/>
      <c r="CA472" s="5"/>
      <c r="CB472" s="5"/>
      <c r="CC472" s="5"/>
      <c r="CD472" s="5"/>
      <c r="CE472" s="5"/>
      <c r="CF472" s="5"/>
      <c r="CG472" s="5"/>
      <c r="CH472" s="5"/>
      <c r="CI472" s="5"/>
      <c r="CJ472" s="5"/>
      <c r="CK472" s="5"/>
      <c r="CL472" s="5"/>
      <c r="CM472" s="5"/>
      <c r="CN472" s="5"/>
      <c r="CO472" s="5"/>
      <c r="CP472" s="5"/>
      <c r="CQ472" s="5"/>
      <c r="CR472" s="5"/>
      <c r="CS472" s="5"/>
      <c r="CT472" s="5"/>
      <c r="CU472" s="5"/>
      <c r="CV472" s="5"/>
      <c r="CW472" s="5"/>
      <c r="CX472" s="5"/>
      <c r="CY472" s="5"/>
      <c r="CZ472" s="5"/>
      <c r="DA472" s="5"/>
      <c r="DB472" s="5"/>
      <c r="DC472" s="5"/>
      <c r="DD472" s="5"/>
      <c r="DE472" s="5"/>
      <c r="DF472" s="5"/>
      <c r="DG472" s="5"/>
      <c r="DH472" s="5"/>
      <c r="DI472" s="5"/>
      <c r="DJ472" s="5"/>
      <c r="DK472" s="5"/>
      <c r="DL472" s="5"/>
      <c r="DM472" s="5"/>
      <c r="DN472" s="5"/>
      <c r="DO472" s="5"/>
      <c r="DP472" s="5"/>
      <c r="DQ472" s="5"/>
      <c r="DR472" s="5"/>
      <c r="DS472" s="5"/>
      <c r="DT472" s="5"/>
      <c r="DU472" s="5"/>
      <c r="DV472" s="5"/>
    </row>
    <row r="473" spans="21:126" x14ac:dyDescent="0.2">
      <c r="U473" s="5"/>
      <c r="V473" s="5"/>
      <c r="W473" s="5"/>
      <c r="AK473" s="5"/>
      <c r="AL473" s="5"/>
      <c r="AM473" s="5"/>
      <c r="AO473" s="5"/>
      <c r="AP473" s="5"/>
      <c r="AQ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  <c r="BO473" s="5"/>
      <c r="BP473" s="5"/>
      <c r="BQ473" s="5"/>
      <c r="BR473" s="5"/>
      <c r="BS473" s="5"/>
      <c r="BT473" s="5"/>
      <c r="BU473" s="5"/>
      <c r="BV473" s="5"/>
      <c r="BW473" s="5"/>
      <c r="BX473" s="5"/>
      <c r="BY473" s="5"/>
      <c r="BZ473" s="5"/>
      <c r="CA473" s="5"/>
      <c r="CB473" s="5"/>
      <c r="CC473" s="5"/>
      <c r="CD473" s="5"/>
      <c r="CE473" s="5"/>
      <c r="CF473" s="5"/>
      <c r="CG473" s="5"/>
      <c r="CH473" s="5"/>
      <c r="CI473" s="5"/>
      <c r="CJ473" s="5"/>
      <c r="CK473" s="5"/>
      <c r="CL473" s="5"/>
      <c r="CM473" s="5"/>
      <c r="CN473" s="5"/>
      <c r="CO473" s="5"/>
      <c r="CP473" s="5"/>
      <c r="CQ473" s="5"/>
      <c r="CR473" s="5"/>
      <c r="CS473" s="5"/>
      <c r="CT473" s="5"/>
      <c r="CU473" s="5"/>
      <c r="CV473" s="5"/>
      <c r="CW473" s="5"/>
      <c r="CX473" s="5"/>
      <c r="CY473" s="5"/>
      <c r="CZ473" s="5"/>
      <c r="DA473" s="5"/>
      <c r="DB473" s="5"/>
      <c r="DC473" s="5"/>
      <c r="DD473" s="5"/>
      <c r="DE473" s="5"/>
      <c r="DF473" s="5"/>
      <c r="DG473" s="5"/>
      <c r="DH473" s="5"/>
      <c r="DI473" s="5"/>
      <c r="DJ473" s="5"/>
      <c r="DK473" s="5"/>
      <c r="DL473" s="5"/>
      <c r="DM473" s="5"/>
      <c r="DN473" s="5"/>
      <c r="DO473" s="5"/>
      <c r="DP473" s="5"/>
      <c r="DQ473" s="5"/>
      <c r="DR473" s="5"/>
      <c r="DS473" s="5"/>
      <c r="DT473" s="5"/>
      <c r="DU473" s="5"/>
      <c r="DV473" s="5"/>
    </row>
    <row r="474" spans="21:126" x14ac:dyDescent="0.2">
      <c r="U474" s="5"/>
      <c r="V474" s="5"/>
      <c r="W474" s="5"/>
      <c r="AK474" s="5"/>
      <c r="AL474" s="5"/>
      <c r="AM474" s="5"/>
      <c r="AO474" s="5"/>
      <c r="AP474" s="5"/>
      <c r="AQ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  <c r="BO474" s="5"/>
      <c r="BP474" s="5"/>
      <c r="BQ474" s="5"/>
      <c r="BR474" s="5"/>
      <c r="BS474" s="5"/>
      <c r="BT474" s="5"/>
      <c r="BU474" s="5"/>
      <c r="BV474" s="5"/>
      <c r="BW474" s="5"/>
      <c r="BX474" s="5"/>
      <c r="BY474" s="5"/>
      <c r="BZ474" s="5"/>
      <c r="CA474" s="5"/>
      <c r="CB474" s="5"/>
      <c r="CC474" s="5"/>
      <c r="CD474" s="5"/>
      <c r="CE474" s="5"/>
      <c r="CF474" s="5"/>
      <c r="CG474" s="5"/>
      <c r="CH474" s="5"/>
      <c r="CI474" s="5"/>
      <c r="CJ474" s="5"/>
      <c r="CK474" s="5"/>
      <c r="CL474" s="5"/>
      <c r="CM474" s="5"/>
      <c r="CN474" s="5"/>
      <c r="CO474" s="5"/>
      <c r="CP474" s="5"/>
      <c r="CQ474" s="5"/>
      <c r="CR474" s="5"/>
      <c r="CS474" s="5"/>
      <c r="CT474" s="5"/>
      <c r="CU474" s="5"/>
      <c r="CV474" s="5"/>
      <c r="CW474" s="5"/>
      <c r="CX474" s="5"/>
      <c r="CY474" s="5"/>
      <c r="CZ474" s="5"/>
      <c r="DA474" s="5"/>
      <c r="DB474" s="5"/>
      <c r="DC474" s="5"/>
      <c r="DD474" s="5"/>
      <c r="DE474" s="5"/>
      <c r="DF474" s="5"/>
      <c r="DG474" s="5"/>
      <c r="DH474" s="5"/>
      <c r="DI474" s="5"/>
      <c r="DJ474" s="5"/>
      <c r="DK474" s="5"/>
      <c r="DL474" s="5"/>
      <c r="DM474" s="5"/>
      <c r="DN474" s="5"/>
      <c r="DO474" s="5"/>
      <c r="DP474" s="5"/>
      <c r="DQ474" s="5"/>
      <c r="DR474" s="5"/>
      <c r="DS474" s="5"/>
      <c r="DT474" s="5"/>
      <c r="DU474" s="5"/>
      <c r="DV474" s="5"/>
    </row>
    <row r="475" spans="21:126" x14ac:dyDescent="0.2">
      <c r="U475" s="5"/>
      <c r="V475" s="5"/>
      <c r="W475" s="5"/>
      <c r="AK475" s="5"/>
      <c r="AL475" s="5"/>
      <c r="AM475" s="5"/>
      <c r="AO475" s="5"/>
      <c r="AP475" s="5"/>
      <c r="AQ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  <c r="BO475" s="5"/>
      <c r="BP475" s="5"/>
      <c r="BQ475" s="5"/>
      <c r="BR475" s="5"/>
      <c r="BS475" s="5"/>
      <c r="BT475" s="5"/>
      <c r="BU475" s="5"/>
      <c r="BV475" s="5"/>
      <c r="BW475" s="5"/>
      <c r="BX475" s="5"/>
      <c r="BY475" s="5"/>
      <c r="BZ475" s="5"/>
      <c r="CA475" s="5"/>
      <c r="CB475" s="5"/>
      <c r="CC475" s="5"/>
      <c r="CD475" s="5"/>
      <c r="CE475" s="5"/>
      <c r="CF475" s="5"/>
      <c r="CG475" s="5"/>
      <c r="CH475" s="5"/>
      <c r="CI475" s="5"/>
      <c r="CJ475" s="5"/>
      <c r="CK475" s="5"/>
      <c r="CL475" s="5"/>
      <c r="CM475" s="5"/>
      <c r="CN475" s="5"/>
      <c r="CO475" s="5"/>
      <c r="CP475" s="5"/>
      <c r="CQ475" s="5"/>
      <c r="CR475" s="5"/>
      <c r="CS475" s="5"/>
      <c r="CT475" s="5"/>
      <c r="CU475" s="5"/>
      <c r="CV475" s="5"/>
      <c r="CW475" s="5"/>
      <c r="CX475" s="5"/>
      <c r="CY475" s="5"/>
      <c r="CZ475" s="5"/>
      <c r="DA475" s="5"/>
      <c r="DB475" s="5"/>
      <c r="DC475" s="5"/>
      <c r="DD475" s="5"/>
      <c r="DE475" s="5"/>
      <c r="DF475" s="5"/>
      <c r="DG475" s="5"/>
      <c r="DH475" s="5"/>
      <c r="DI475" s="5"/>
      <c r="DJ475" s="5"/>
      <c r="DK475" s="5"/>
      <c r="DL475" s="5"/>
      <c r="DM475" s="5"/>
      <c r="DN475" s="5"/>
      <c r="DO475" s="5"/>
      <c r="DP475" s="5"/>
      <c r="DQ475" s="5"/>
      <c r="DR475" s="5"/>
      <c r="DS475" s="5"/>
      <c r="DT475" s="5"/>
      <c r="DU475" s="5"/>
      <c r="DV475" s="5"/>
    </row>
    <row r="476" spans="21:126" x14ac:dyDescent="0.2">
      <c r="U476" s="5"/>
      <c r="V476" s="5"/>
      <c r="W476" s="5"/>
      <c r="AK476" s="5"/>
      <c r="AL476" s="5"/>
      <c r="AM476" s="5"/>
      <c r="AO476" s="5"/>
      <c r="AP476" s="5"/>
      <c r="AQ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  <c r="BO476" s="5"/>
      <c r="BP476" s="5"/>
      <c r="BQ476" s="5"/>
      <c r="BR476" s="5"/>
      <c r="BS476" s="5"/>
      <c r="BT476" s="5"/>
      <c r="BU476" s="5"/>
      <c r="BV476" s="5"/>
      <c r="BW476" s="5"/>
      <c r="BX476" s="5"/>
      <c r="BY476" s="5"/>
      <c r="BZ476" s="5"/>
      <c r="CA476" s="5"/>
      <c r="CB476" s="5"/>
      <c r="CC476" s="5"/>
      <c r="CD476" s="5"/>
      <c r="CE476" s="5"/>
      <c r="CF476" s="5"/>
      <c r="CG476" s="5"/>
      <c r="CH476" s="5"/>
      <c r="CI476" s="5"/>
      <c r="CJ476" s="5"/>
      <c r="CK476" s="5"/>
      <c r="CL476" s="5"/>
      <c r="CM476" s="5"/>
      <c r="CN476" s="5"/>
      <c r="CO476" s="5"/>
      <c r="CP476" s="5"/>
      <c r="CQ476" s="5"/>
      <c r="CR476" s="5"/>
      <c r="CS476" s="5"/>
      <c r="CT476" s="5"/>
      <c r="CU476" s="5"/>
      <c r="CV476" s="5"/>
      <c r="CW476" s="5"/>
      <c r="CX476" s="5"/>
      <c r="CY476" s="5"/>
      <c r="CZ476" s="5"/>
      <c r="DA476" s="5"/>
      <c r="DB476" s="5"/>
      <c r="DC476" s="5"/>
      <c r="DD476" s="5"/>
      <c r="DE476" s="5"/>
      <c r="DF476" s="5"/>
      <c r="DG476" s="5"/>
      <c r="DH476" s="5"/>
      <c r="DI476" s="5"/>
      <c r="DJ476" s="5"/>
      <c r="DK476" s="5"/>
      <c r="DL476" s="5"/>
      <c r="DM476" s="5"/>
      <c r="DN476" s="5"/>
      <c r="DO476" s="5"/>
      <c r="DP476" s="5"/>
      <c r="DQ476" s="5"/>
      <c r="DR476" s="5"/>
      <c r="DS476" s="5"/>
      <c r="DT476" s="5"/>
      <c r="DU476" s="5"/>
      <c r="DV476" s="5"/>
    </row>
    <row r="477" spans="21:126" x14ac:dyDescent="0.2">
      <c r="U477" s="5"/>
      <c r="V477" s="5"/>
      <c r="W477" s="5"/>
      <c r="AK477" s="5"/>
      <c r="AL477" s="5"/>
      <c r="AM477" s="5"/>
      <c r="AO477" s="5"/>
      <c r="AP477" s="5"/>
      <c r="AQ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  <c r="BO477" s="5"/>
      <c r="BP477" s="5"/>
      <c r="BQ477" s="5"/>
      <c r="BR477" s="5"/>
      <c r="BS477" s="5"/>
      <c r="BT477" s="5"/>
      <c r="BU477" s="5"/>
      <c r="BV477" s="5"/>
      <c r="BW477" s="5"/>
      <c r="BX477" s="5"/>
      <c r="BY477" s="5"/>
      <c r="BZ477" s="5"/>
      <c r="CA477" s="5"/>
      <c r="CB477" s="5"/>
      <c r="CC477" s="5"/>
      <c r="CD477" s="5"/>
      <c r="CE477" s="5"/>
      <c r="CF477" s="5"/>
      <c r="CG477" s="5"/>
      <c r="CH477" s="5"/>
      <c r="CI477" s="5"/>
      <c r="CJ477" s="5"/>
      <c r="CK477" s="5"/>
      <c r="CL477" s="5"/>
      <c r="CM477" s="5"/>
      <c r="CN477" s="5"/>
      <c r="CO477" s="5"/>
      <c r="CP477" s="5"/>
      <c r="CQ477" s="5"/>
      <c r="CR477" s="5"/>
      <c r="CS477" s="5"/>
      <c r="CT477" s="5"/>
      <c r="CU477" s="5"/>
      <c r="CV477" s="5"/>
      <c r="CW477" s="5"/>
      <c r="CX477" s="5"/>
      <c r="CY477" s="5"/>
      <c r="CZ477" s="5"/>
      <c r="DA477" s="5"/>
      <c r="DB477" s="5"/>
      <c r="DC477" s="5"/>
      <c r="DD477" s="5"/>
      <c r="DE477" s="5"/>
      <c r="DF477" s="5"/>
      <c r="DG477" s="5"/>
      <c r="DH477" s="5"/>
      <c r="DI477" s="5"/>
      <c r="DJ477" s="5"/>
      <c r="DK477" s="5"/>
      <c r="DL477" s="5"/>
      <c r="DM477" s="5"/>
      <c r="DN477" s="5"/>
      <c r="DO477" s="5"/>
      <c r="DP477" s="5"/>
      <c r="DQ477" s="5"/>
      <c r="DR477" s="5"/>
      <c r="DS477" s="5"/>
      <c r="DT477" s="5"/>
      <c r="DU477" s="5"/>
      <c r="DV477" s="5"/>
    </row>
    <row r="478" spans="21:126" x14ac:dyDescent="0.2">
      <c r="U478" s="5"/>
      <c r="V478" s="5"/>
      <c r="W478" s="5"/>
      <c r="AK478" s="5"/>
      <c r="AL478" s="5"/>
      <c r="AM478" s="5"/>
      <c r="AO478" s="5"/>
      <c r="AP478" s="5"/>
      <c r="AQ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  <c r="BO478" s="5"/>
      <c r="BP478" s="5"/>
      <c r="BQ478" s="5"/>
      <c r="BR478" s="5"/>
      <c r="BS478" s="5"/>
      <c r="BT478" s="5"/>
      <c r="BU478" s="5"/>
      <c r="BV478" s="5"/>
      <c r="BW478" s="5"/>
      <c r="BX478" s="5"/>
      <c r="BY478" s="5"/>
      <c r="BZ478" s="5"/>
      <c r="CA478" s="5"/>
      <c r="CB478" s="5"/>
      <c r="CC478" s="5"/>
      <c r="CD478" s="5"/>
      <c r="CE478" s="5"/>
      <c r="CF478" s="5"/>
      <c r="CG478" s="5"/>
      <c r="CH478" s="5"/>
      <c r="CI478" s="5"/>
      <c r="CJ478" s="5"/>
      <c r="CK478" s="5"/>
      <c r="CL478" s="5"/>
      <c r="CM478" s="5"/>
      <c r="CN478" s="5"/>
      <c r="CO478" s="5"/>
      <c r="CP478" s="5"/>
      <c r="CQ478" s="5"/>
      <c r="CR478" s="5"/>
      <c r="CS478" s="5"/>
      <c r="CT478" s="5"/>
      <c r="CU478" s="5"/>
      <c r="CV478" s="5"/>
      <c r="CW478" s="5"/>
      <c r="CX478" s="5"/>
      <c r="CY478" s="5"/>
      <c r="CZ478" s="5"/>
      <c r="DA478" s="5"/>
      <c r="DB478" s="5"/>
      <c r="DC478" s="5"/>
      <c r="DD478" s="5"/>
      <c r="DE478" s="5"/>
      <c r="DF478" s="5"/>
      <c r="DG478" s="5"/>
      <c r="DH478" s="5"/>
      <c r="DI478" s="5"/>
      <c r="DJ478" s="5"/>
      <c r="DK478" s="5"/>
      <c r="DL478" s="5"/>
      <c r="DM478" s="5"/>
      <c r="DN478" s="5"/>
      <c r="DO478" s="5"/>
      <c r="DP478" s="5"/>
      <c r="DQ478" s="5"/>
      <c r="DR478" s="5"/>
      <c r="DS478" s="5"/>
      <c r="DT478" s="5"/>
      <c r="DU478" s="5"/>
      <c r="DV478" s="5"/>
    </row>
    <row r="479" spans="21:126" x14ac:dyDescent="0.2">
      <c r="U479" s="5"/>
      <c r="V479" s="5"/>
      <c r="W479" s="5"/>
      <c r="AK479" s="5"/>
      <c r="AL479" s="5"/>
      <c r="AM479" s="5"/>
      <c r="AO479" s="5"/>
      <c r="AP479" s="5"/>
      <c r="AQ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  <c r="BO479" s="5"/>
      <c r="BP479" s="5"/>
      <c r="BQ479" s="5"/>
      <c r="BR479" s="5"/>
      <c r="BS479" s="5"/>
      <c r="BT479" s="5"/>
      <c r="BU479" s="5"/>
      <c r="BV479" s="5"/>
      <c r="BW479" s="5"/>
      <c r="BX479" s="5"/>
      <c r="BY479" s="5"/>
      <c r="BZ479" s="5"/>
      <c r="CA479" s="5"/>
      <c r="CB479" s="5"/>
      <c r="CC479" s="5"/>
      <c r="CD479" s="5"/>
      <c r="CE479" s="5"/>
      <c r="CF479" s="5"/>
      <c r="CG479" s="5"/>
      <c r="CH479" s="5"/>
      <c r="CI479" s="5"/>
      <c r="CJ479" s="5"/>
      <c r="CK479" s="5"/>
      <c r="CL479" s="5"/>
      <c r="CM479" s="5"/>
      <c r="CN479" s="5"/>
      <c r="CO479" s="5"/>
      <c r="CP479" s="5"/>
      <c r="CQ479" s="5"/>
      <c r="CR479" s="5"/>
      <c r="CS479" s="5"/>
      <c r="CT479" s="5"/>
      <c r="CU479" s="5"/>
      <c r="CV479" s="5"/>
      <c r="CW479" s="5"/>
      <c r="CX479" s="5"/>
      <c r="CY479" s="5"/>
      <c r="CZ479" s="5"/>
      <c r="DA479" s="5"/>
      <c r="DB479" s="5"/>
      <c r="DC479" s="5"/>
      <c r="DD479" s="5"/>
      <c r="DE479" s="5"/>
      <c r="DF479" s="5"/>
      <c r="DG479" s="5"/>
      <c r="DH479" s="5"/>
      <c r="DI479" s="5"/>
      <c r="DJ479" s="5"/>
      <c r="DK479" s="5"/>
      <c r="DL479" s="5"/>
      <c r="DM479" s="5"/>
      <c r="DN479" s="5"/>
      <c r="DO479" s="5"/>
      <c r="DP479" s="5"/>
      <c r="DQ479" s="5"/>
      <c r="DR479" s="5"/>
      <c r="DS479" s="5"/>
      <c r="DT479" s="5"/>
      <c r="DU479" s="5"/>
      <c r="DV479" s="5"/>
    </row>
    <row r="480" spans="21:126" x14ac:dyDescent="0.2">
      <c r="U480" s="5"/>
      <c r="V480" s="5"/>
      <c r="W480" s="5"/>
      <c r="AK480" s="5"/>
      <c r="AL480" s="5"/>
      <c r="AM480" s="5"/>
      <c r="AO480" s="5"/>
      <c r="AP480" s="5"/>
      <c r="AQ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  <c r="BO480" s="5"/>
      <c r="BP480" s="5"/>
      <c r="BQ480" s="5"/>
      <c r="BR480" s="5"/>
      <c r="BS480" s="5"/>
      <c r="BT480" s="5"/>
      <c r="BU480" s="5"/>
      <c r="BV480" s="5"/>
      <c r="BW480" s="5"/>
      <c r="BX480" s="5"/>
      <c r="BY480" s="5"/>
      <c r="BZ480" s="5"/>
      <c r="CA480" s="5"/>
      <c r="CB480" s="5"/>
      <c r="CC480" s="5"/>
      <c r="CD480" s="5"/>
      <c r="CE480" s="5"/>
      <c r="CF480" s="5"/>
      <c r="CG480" s="5"/>
      <c r="CH480" s="5"/>
      <c r="CI480" s="5"/>
      <c r="CJ480" s="5"/>
      <c r="CK480" s="5"/>
      <c r="CL480" s="5"/>
      <c r="CM480" s="5"/>
      <c r="CN480" s="5"/>
      <c r="CO480" s="5"/>
      <c r="CP480" s="5"/>
      <c r="CQ480" s="5"/>
      <c r="CR480" s="5"/>
      <c r="CS480" s="5"/>
      <c r="CT480" s="5"/>
      <c r="CU480" s="5"/>
      <c r="CV480" s="5"/>
      <c r="CW480" s="5"/>
      <c r="CX480" s="5"/>
      <c r="CY480" s="5"/>
      <c r="CZ480" s="5"/>
      <c r="DA480" s="5"/>
      <c r="DB480" s="5"/>
      <c r="DC480" s="5"/>
      <c r="DD480" s="5"/>
      <c r="DE480" s="5"/>
      <c r="DF480" s="5"/>
      <c r="DG480" s="5"/>
      <c r="DH480" s="5"/>
      <c r="DI480" s="5"/>
      <c r="DJ480" s="5"/>
      <c r="DK480" s="5"/>
      <c r="DL480" s="5"/>
      <c r="DM480" s="5"/>
      <c r="DN480" s="5"/>
      <c r="DO480" s="5"/>
      <c r="DP480" s="5"/>
      <c r="DQ480" s="5"/>
      <c r="DR480" s="5"/>
      <c r="DS480" s="5"/>
      <c r="DT480" s="5"/>
      <c r="DU480" s="5"/>
      <c r="DV480" s="5"/>
    </row>
    <row r="481" spans="21:126" x14ac:dyDescent="0.2">
      <c r="U481" s="5"/>
      <c r="V481" s="5"/>
      <c r="W481" s="5"/>
      <c r="AK481" s="5"/>
      <c r="AL481" s="5"/>
      <c r="AM481" s="5"/>
      <c r="AO481" s="5"/>
      <c r="AP481" s="5"/>
      <c r="AQ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  <c r="BO481" s="5"/>
      <c r="BP481" s="5"/>
      <c r="BQ481" s="5"/>
      <c r="BR481" s="5"/>
      <c r="BS481" s="5"/>
      <c r="BT481" s="5"/>
      <c r="BU481" s="5"/>
      <c r="BV481" s="5"/>
      <c r="BW481" s="5"/>
      <c r="BX481" s="5"/>
      <c r="BY481" s="5"/>
      <c r="BZ481" s="5"/>
      <c r="CA481" s="5"/>
      <c r="CB481" s="5"/>
      <c r="CC481" s="5"/>
      <c r="CD481" s="5"/>
      <c r="CE481" s="5"/>
      <c r="CF481" s="5"/>
      <c r="CG481" s="5"/>
      <c r="CH481" s="5"/>
      <c r="CI481" s="5"/>
      <c r="CJ481" s="5"/>
      <c r="CK481" s="5"/>
      <c r="CL481" s="5"/>
      <c r="CM481" s="5"/>
      <c r="CN481" s="5"/>
      <c r="CO481" s="5"/>
      <c r="CP481" s="5"/>
      <c r="CQ481" s="5"/>
      <c r="CR481" s="5"/>
      <c r="CS481" s="5"/>
      <c r="CT481" s="5"/>
      <c r="CU481" s="5"/>
      <c r="CV481" s="5"/>
      <c r="CW481" s="5"/>
      <c r="CX481" s="5"/>
      <c r="CY481" s="5"/>
      <c r="CZ481" s="5"/>
      <c r="DA481" s="5"/>
      <c r="DB481" s="5"/>
      <c r="DC481" s="5"/>
      <c r="DD481" s="5"/>
      <c r="DE481" s="5"/>
      <c r="DF481" s="5"/>
      <c r="DG481" s="5"/>
      <c r="DH481" s="5"/>
      <c r="DI481" s="5"/>
      <c r="DJ481" s="5"/>
      <c r="DK481" s="5"/>
      <c r="DL481" s="5"/>
      <c r="DM481" s="5"/>
      <c r="DN481" s="5"/>
      <c r="DO481" s="5"/>
      <c r="DP481" s="5"/>
      <c r="DQ481" s="5"/>
      <c r="DR481" s="5"/>
      <c r="DS481" s="5"/>
      <c r="DT481" s="5"/>
      <c r="DU481" s="5"/>
      <c r="DV481" s="5"/>
    </row>
    <row r="482" spans="21:126" x14ac:dyDescent="0.2">
      <c r="U482" s="5"/>
      <c r="V482" s="5"/>
      <c r="W482" s="5"/>
      <c r="AK482" s="5"/>
      <c r="AL482" s="5"/>
      <c r="AM482" s="5"/>
      <c r="AO482" s="5"/>
      <c r="AP482" s="5"/>
      <c r="AQ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  <c r="BO482" s="5"/>
      <c r="BP482" s="5"/>
      <c r="BQ482" s="5"/>
      <c r="BR482" s="5"/>
      <c r="BS482" s="5"/>
      <c r="BT482" s="5"/>
      <c r="BU482" s="5"/>
      <c r="BV482" s="5"/>
      <c r="BW482" s="5"/>
      <c r="BX482" s="5"/>
      <c r="BY482" s="5"/>
      <c r="BZ482" s="5"/>
      <c r="CA482" s="5"/>
      <c r="CB482" s="5"/>
      <c r="CC482" s="5"/>
      <c r="CD482" s="5"/>
      <c r="CE482" s="5"/>
      <c r="CF482" s="5"/>
      <c r="CG482" s="5"/>
      <c r="CH482" s="5"/>
      <c r="CI482" s="5"/>
      <c r="CJ482" s="5"/>
      <c r="CK482" s="5"/>
      <c r="CL482" s="5"/>
      <c r="CM482" s="5"/>
      <c r="CN482" s="5"/>
      <c r="CO482" s="5"/>
      <c r="CP482" s="5"/>
      <c r="CQ482" s="5"/>
      <c r="CR482" s="5"/>
      <c r="CS482" s="5"/>
      <c r="CT482" s="5"/>
      <c r="CU482" s="5"/>
      <c r="CV482" s="5"/>
      <c r="CW482" s="5"/>
      <c r="CX482" s="5"/>
      <c r="CY482" s="5"/>
      <c r="CZ482" s="5"/>
      <c r="DA482" s="5"/>
      <c r="DB482" s="5"/>
      <c r="DC482" s="5"/>
      <c r="DD482" s="5"/>
      <c r="DE482" s="5"/>
      <c r="DF482" s="5"/>
      <c r="DG482" s="5"/>
      <c r="DH482" s="5"/>
      <c r="DI482" s="5"/>
      <c r="DJ482" s="5"/>
      <c r="DK482" s="5"/>
      <c r="DL482" s="5"/>
      <c r="DM482" s="5"/>
      <c r="DN482" s="5"/>
      <c r="DO482" s="5"/>
      <c r="DP482" s="5"/>
      <c r="DQ482" s="5"/>
      <c r="DR482" s="5"/>
      <c r="DS482" s="5"/>
      <c r="DT482" s="5"/>
      <c r="DU482" s="5"/>
      <c r="DV482" s="5"/>
    </row>
    <row r="483" spans="21:126" x14ac:dyDescent="0.2">
      <c r="U483" s="5"/>
      <c r="V483" s="5"/>
      <c r="W483" s="5"/>
      <c r="AK483" s="5"/>
      <c r="AL483" s="5"/>
      <c r="AM483" s="5"/>
      <c r="AO483" s="5"/>
      <c r="AP483" s="5"/>
      <c r="AQ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  <c r="BO483" s="5"/>
      <c r="BP483" s="5"/>
      <c r="BQ483" s="5"/>
      <c r="BR483" s="5"/>
      <c r="BS483" s="5"/>
      <c r="BT483" s="5"/>
      <c r="BU483" s="5"/>
      <c r="BV483" s="5"/>
      <c r="BW483" s="5"/>
      <c r="BX483" s="5"/>
      <c r="BY483" s="5"/>
      <c r="BZ483" s="5"/>
      <c r="CA483" s="5"/>
      <c r="CB483" s="5"/>
      <c r="CC483" s="5"/>
      <c r="CD483" s="5"/>
      <c r="CE483" s="5"/>
      <c r="CF483" s="5"/>
      <c r="CG483" s="5"/>
      <c r="CH483" s="5"/>
      <c r="CI483" s="5"/>
      <c r="CJ483" s="5"/>
      <c r="CK483" s="5"/>
      <c r="CL483" s="5"/>
      <c r="CM483" s="5"/>
      <c r="CN483" s="5"/>
      <c r="CO483" s="5"/>
      <c r="CP483" s="5"/>
      <c r="CQ483" s="5"/>
      <c r="CR483" s="5"/>
      <c r="CS483" s="5"/>
      <c r="CT483" s="5"/>
      <c r="CU483" s="5"/>
      <c r="CV483" s="5"/>
      <c r="CW483" s="5"/>
      <c r="CX483" s="5"/>
      <c r="CY483" s="5"/>
      <c r="CZ483" s="5"/>
      <c r="DA483" s="5"/>
      <c r="DB483" s="5"/>
      <c r="DC483" s="5"/>
      <c r="DD483" s="5"/>
      <c r="DE483" s="5"/>
      <c r="DF483" s="5"/>
      <c r="DG483" s="5"/>
      <c r="DH483" s="5"/>
      <c r="DI483" s="5"/>
      <c r="DJ483" s="5"/>
      <c r="DK483" s="5"/>
      <c r="DL483" s="5"/>
      <c r="DM483" s="5"/>
      <c r="DN483" s="5"/>
      <c r="DO483" s="5"/>
      <c r="DP483" s="5"/>
      <c r="DQ483" s="5"/>
      <c r="DR483" s="5"/>
      <c r="DS483" s="5"/>
      <c r="DT483" s="5"/>
      <c r="DU483" s="5"/>
      <c r="DV483" s="5"/>
    </row>
    <row r="484" spans="21:126" x14ac:dyDescent="0.2">
      <c r="U484" s="5"/>
      <c r="V484" s="5"/>
      <c r="W484" s="5"/>
      <c r="AK484" s="5"/>
      <c r="AL484" s="5"/>
      <c r="AM484" s="5"/>
      <c r="AO484" s="5"/>
      <c r="AP484" s="5"/>
      <c r="AQ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  <c r="BO484" s="5"/>
      <c r="BP484" s="5"/>
      <c r="BQ484" s="5"/>
      <c r="BR484" s="5"/>
      <c r="BS484" s="5"/>
      <c r="BT484" s="5"/>
      <c r="BU484" s="5"/>
      <c r="BV484" s="5"/>
      <c r="BW484" s="5"/>
      <c r="BX484" s="5"/>
      <c r="BY484" s="5"/>
      <c r="BZ484" s="5"/>
      <c r="CA484" s="5"/>
      <c r="CB484" s="5"/>
      <c r="CC484" s="5"/>
      <c r="CD484" s="5"/>
      <c r="CE484" s="5"/>
      <c r="CF484" s="5"/>
      <c r="CG484" s="5"/>
      <c r="CH484" s="5"/>
      <c r="CI484" s="5"/>
      <c r="CJ484" s="5"/>
      <c r="CK484" s="5"/>
      <c r="CL484" s="5"/>
      <c r="CM484" s="5"/>
      <c r="CN484" s="5"/>
      <c r="CO484" s="5"/>
      <c r="CP484" s="5"/>
      <c r="CQ484" s="5"/>
      <c r="CR484" s="5"/>
      <c r="CS484" s="5"/>
      <c r="CT484" s="5"/>
      <c r="CU484" s="5"/>
      <c r="CV484" s="5"/>
      <c r="CW484" s="5"/>
      <c r="CX484" s="5"/>
      <c r="CY484" s="5"/>
      <c r="CZ484" s="5"/>
      <c r="DA484" s="5"/>
      <c r="DB484" s="5"/>
      <c r="DC484" s="5"/>
      <c r="DD484" s="5"/>
      <c r="DE484" s="5"/>
      <c r="DF484" s="5"/>
      <c r="DG484" s="5"/>
      <c r="DH484" s="5"/>
      <c r="DI484" s="5"/>
      <c r="DJ484" s="5"/>
      <c r="DK484" s="5"/>
      <c r="DL484" s="5"/>
      <c r="DM484" s="5"/>
      <c r="DN484" s="5"/>
      <c r="DO484" s="5"/>
      <c r="DP484" s="5"/>
      <c r="DQ484" s="5"/>
      <c r="DR484" s="5"/>
      <c r="DS484" s="5"/>
      <c r="DT484" s="5"/>
      <c r="DU484" s="5"/>
      <c r="DV484" s="5"/>
    </row>
    <row r="485" spans="21:126" x14ac:dyDescent="0.2">
      <c r="U485" s="5"/>
      <c r="V485" s="5"/>
      <c r="W485" s="5"/>
      <c r="AK485" s="5"/>
      <c r="AL485" s="5"/>
      <c r="AM485" s="5"/>
      <c r="AO485" s="5"/>
      <c r="AP485" s="5"/>
      <c r="AQ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  <c r="BO485" s="5"/>
      <c r="BP485" s="5"/>
      <c r="BQ485" s="5"/>
      <c r="BR485" s="5"/>
      <c r="BS485" s="5"/>
      <c r="BT485" s="5"/>
      <c r="BU485" s="5"/>
      <c r="BV485" s="5"/>
      <c r="BW485" s="5"/>
      <c r="BX485" s="5"/>
      <c r="BY485" s="5"/>
      <c r="BZ485" s="5"/>
      <c r="CA485" s="5"/>
      <c r="CB485" s="5"/>
      <c r="CC485" s="5"/>
      <c r="CD485" s="5"/>
      <c r="CE485" s="5"/>
      <c r="CF485" s="5"/>
      <c r="CG485" s="5"/>
      <c r="CH485" s="5"/>
      <c r="CI485" s="5"/>
      <c r="CJ485" s="5"/>
      <c r="CK485" s="5"/>
      <c r="CL485" s="5"/>
      <c r="CM485" s="5"/>
      <c r="CN485" s="5"/>
      <c r="CO485" s="5"/>
      <c r="CP485" s="5"/>
      <c r="CQ485" s="5"/>
      <c r="CR485" s="5"/>
      <c r="CS485" s="5"/>
      <c r="CT485" s="5"/>
      <c r="CU485" s="5"/>
      <c r="CV485" s="5"/>
      <c r="CW485" s="5"/>
      <c r="CX485" s="5"/>
      <c r="CY485" s="5"/>
      <c r="CZ485" s="5"/>
      <c r="DA485" s="5"/>
      <c r="DB485" s="5"/>
      <c r="DC485" s="5"/>
      <c r="DD485" s="5"/>
      <c r="DE485" s="5"/>
      <c r="DF485" s="5"/>
      <c r="DG485" s="5"/>
      <c r="DH485" s="5"/>
      <c r="DI485" s="5"/>
      <c r="DJ485" s="5"/>
      <c r="DK485" s="5"/>
      <c r="DL485" s="5"/>
      <c r="DM485" s="5"/>
      <c r="DN485" s="5"/>
      <c r="DO485" s="5"/>
      <c r="DP485" s="5"/>
      <c r="DQ485" s="5"/>
      <c r="DR485" s="5"/>
      <c r="DS485" s="5"/>
      <c r="DT485" s="5"/>
      <c r="DU485" s="5"/>
      <c r="DV485" s="5"/>
    </row>
    <row r="486" spans="21:126" x14ac:dyDescent="0.2">
      <c r="U486" s="5"/>
      <c r="V486" s="5"/>
      <c r="W486" s="5"/>
      <c r="AK486" s="5"/>
      <c r="AL486" s="5"/>
      <c r="AM486" s="5"/>
      <c r="AO486" s="5"/>
      <c r="AP486" s="5"/>
      <c r="AQ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  <c r="BO486" s="5"/>
      <c r="BP486" s="5"/>
      <c r="BQ486" s="5"/>
      <c r="BR486" s="5"/>
      <c r="BS486" s="5"/>
      <c r="BT486" s="5"/>
      <c r="BU486" s="5"/>
      <c r="BV486" s="5"/>
      <c r="BW486" s="5"/>
      <c r="BX486" s="5"/>
      <c r="BY486" s="5"/>
      <c r="BZ486" s="5"/>
      <c r="CA486" s="5"/>
      <c r="CB486" s="5"/>
      <c r="CC486" s="5"/>
      <c r="CD486" s="5"/>
      <c r="CE486" s="5"/>
      <c r="CF486" s="5"/>
      <c r="CG486" s="5"/>
      <c r="CH486" s="5"/>
      <c r="CI486" s="5"/>
      <c r="CJ486" s="5"/>
      <c r="CK486" s="5"/>
      <c r="CL486" s="5"/>
      <c r="CM486" s="5"/>
      <c r="CN486" s="5"/>
      <c r="CO486" s="5"/>
      <c r="CP486" s="5"/>
      <c r="CQ486" s="5"/>
      <c r="CR486" s="5"/>
      <c r="CS486" s="5"/>
      <c r="CT486" s="5"/>
      <c r="CU486" s="5"/>
      <c r="CV486" s="5"/>
      <c r="CW486" s="5"/>
      <c r="CX486" s="5"/>
      <c r="CY486" s="5"/>
      <c r="CZ486" s="5"/>
      <c r="DA486" s="5"/>
      <c r="DB486" s="5"/>
      <c r="DC486" s="5"/>
      <c r="DD486" s="5"/>
      <c r="DE486" s="5"/>
      <c r="DF486" s="5"/>
      <c r="DG486" s="5"/>
      <c r="DH486" s="5"/>
      <c r="DI486" s="5"/>
      <c r="DJ486" s="5"/>
      <c r="DK486" s="5"/>
      <c r="DL486" s="5"/>
      <c r="DM486" s="5"/>
      <c r="DN486" s="5"/>
      <c r="DO486" s="5"/>
      <c r="DP486" s="5"/>
      <c r="DQ486" s="5"/>
      <c r="DR486" s="5"/>
      <c r="DS486" s="5"/>
      <c r="DT486" s="5"/>
      <c r="DU486" s="5"/>
      <c r="DV486" s="5"/>
    </row>
    <row r="487" spans="21:126" x14ac:dyDescent="0.2">
      <c r="U487" s="5"/>
      <c r="V487" s="5"/>
      <c r="W487" s="5"/>
      <c r="AK487" s="5"/>
      <c r="AL487" s="5"/>
      <c r="AM487" s="5"/>
      <c r="AO487" s="5"/>
      <c r="AP487" s="5"/>
      <c r="AQ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  <c r="BO487" s="5"/>
      <c r="BP487" s="5"/>
      <c r="BQ487" s="5"/>
      <c r="BR487" s="5"/>
      <c r="BS487" s="5"/>
      <c r="BT487" s="5"/>
      <c r="BU487" s="5"/>
      <c r="BV487" s="5"/>
      <c r="BW487" s="5"/>
      <c r="BX487" s="5"/>
      <c r="BY487" s="5"/>
      <c r="BZ487" s="5"/>
      <c r="CA487" s="5"/>
      <c r="CB487" s="5"/>
      <c r="CC487" s="5"/>
      <c r="CD487" s="5"/>
      <c r="CE487" s="5"/>
      <c r="CF487" s="5"/>
      <c r="CG487" s="5"/>
      <c r="CH487" s="5"/>
      <c r="CI487" s="5"/>
      <c r="CJ487" s="5"/>
      <c r="CK487" s="5"/>
      <c r="CL487" s="5"/>
      <c r="CM487" s="5"/>
      <c r="CN487" s="5"/>
      <c r="CO487" s="5"/>
      <c r="CP487" s="5"/>
      <c r="CQ487" s="5"/>
      <c r="CR487" s="5"/>
      <c r="CS487" s="5"/>
      <c r="CT487" s="5"/>
      <c r="CU487" s="5"/>
      <c r="CV487" s="5"/>
      <c r="CW487" s="5"/>
      <c r="CX487" s="5"/>
      <c r="CY487" s="5"/>
      <c r="CZ487" s="5"/>
      <c r="DA487" s="5"/>
      <c r="DB487" s="5"/>
      <c r="DC487" s="5"/>
      <c r="DD487" s="5"/>
      <c r="DE487" s="5"/>
      <c r="DF487" s="5"/>
      <c r="DG487" s="5"/>
      <c r="DH487" s="5"/>
      <c r="DI487" s="5"/>
      <c r="DJ487" s="5"/>
      <c r="DK487" s="5"/>
      <c r="DL487" s="5"/>
      <c r="DM487" s="5"/>
      <c r="DN487" s="5"/>
      <c r="DO487" s="5"/>
      <c r="DP487" s="5"/>
      <c r="DQ487" s="5"/>
      <c r="DR487" s="5"/>
      <c r="DS487" s="5"/>
      <c r="DT487" s="5"/>
      <c r="DU487" s="5"/>
      <c r="DV487" s="5"/>
    </row>
    <row r="488" spans="21:126" x14ac:dyDescent="0.2">
      <c r="U488" s="5"/>
      <c r="V488" s="5"/>
      <c r="W488" s="5"/>
      <c r="AK488" s="5"/>
      <c r="AL488" s="5"/>
      <c r="AM488" s="5"/>
      <c r="AO488" s="5"/>
      <c r="AP488" s="5"/>
      <c r="AQ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  <c r="BO488" s="5"/>
      <c r="BP488" s="5"/>
      <c r="BQ488" s="5"/>
      <c r="BR488" s="5"/>
      <c r="BS488" s="5"/>
      <c r="BT488" s="5"/>
      <c r="BU488" s="5"/>
      <c r="BV488" s="5"/>
      <c r="BW488" s="5"/>
      <c r="BX488" s="5"/>
      <c r="BY488" s="5"/>
      <c r="BZ488" s="5"/>
      <c r="CA488" s="5"/>
      <c r="CB488" s="5"/>
      <c r="CC488" s="5"/>
      <c r="CD488" s="5"/>
      <c r="CE488" s="5"/>
      <c r="CF488" s="5"/>
      <c r="CG488" s="5"/>
      <c r="CH488" s="5"/>
      <c r="CI488" s="5"/>
      <c r="CJ488" s="5"/>
      <c r="CK488" s="5"/>
      <c r="CL488" s="5"/>
      <c r="CM488" s="5"/>
      <c r="CN488" s="5"/>
      <c r="CO488" s="5"/>
      <c r="CP488" s="5"/>
      <c r="CQ488" s="5"/>
      <c r="CR488" s="5"/>
      <c r="CS488" s="5"/>
      <c r="CT488" s="5"/>
      <c r="CU488" s="5"/>
      <c r="CV488" s="5"/>
      <c r="CW488" s="5"/>
      <c r="CX488" s="5"/>
      <c r="CY488" s="5"/>
      <c r="CZ488" s="5"/>
      <c r="DA488" s="5"/>
      <c r="DB488" s="5"/>
      <c r="DC488" s="5"/>
      <c r="DD488" s="5"/>
      <c r="DE488" s="5"/>
      <c r="DF488" s="5"/>
      <c r="DG488" s="5"/>
      <c r="DH488" s="5"/>
      <c r="DI488" s="5"/>
      <c r="DJ488" s="5"/>
      <c r="DK488" s="5"/>
      <c r="DL488" s="5"/>
      <c r="DM488" s="5"/>
      <c r="DN488" s="5"/>
      <c r="DO488" s="5"/>
      <c r="DP488" s="5"/>
      <c r="DQ488" s="5"/>
      <c r="DR488" s="5"/>
      <c r="DS488" s="5"/>
      <c r="DT488" s="5"/>
      <c r="DU488" s="5"/>
      <c r="DV488" s="5"/>
    </row>
    <row r="489" spans="21:126" x14ac:dyDescent="0.2">
      <c r="U489" s="5"/>
      <c r="V489" s="5"/>
      <c r="W489" s="5"/>
      <c r="AK489" s="5"/>
      <c r="AL489" s="5"/>
      <c r="AM489" s="5"/>
      <c r="AO489" s="5"/>
      <c r="AP489" s="5"/>
      <c r="AQ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  <c r="BO489" s="5"/>
      <c r="BP489" s="5"/>
      <c r="BQ489" s="5"/>
      <c r="BR489" s="5"/>
      <c r="BS489" s="5"/>
      <c r="BT489" s="5"/>
      <c r="BU489" s="5"/>
      <c r="BV489" s="5"/>
      <c r="BW489" s="5"/>
      <c r="BX489" s="5"/>
      <c r="BY489" s="5"/>
      <c r="BZ489" s="5"/>
      <c r="CA489" s="5"/>
      <c r="CB489" s="5"/>
      <c r="CC489" s="5"/>
      <c r="CD489" s="5"/>
      <c r="CE489" s="5"/>
      <c r="CF489" s="5"/>
      <c r="CG489" s="5"/>
      <c r="CH489" s="5"/>
      <c r="CI489" s="5"/>
      <c r="CJ489" s="5"/>
      <c r="CK489" s="5"/>
      <c r="CL489" s="5"/>
      <c r="CM489" s="5"/>
      <c r="CN489" s="5"/>
      <c r="CO489" s="5"/>
      <c r="CP489" s="5"/>
      <c r="CQ489" s="5"/>
      <c r="CR489" s="5"/>
      <c r="CS489" s="5"/>
      <c r="CT489" s="5"/>
      <c r="CU489" s="5"/>
      <c r="CV489" s="5"/>
      <c r="CW489" s="5"/>
      <c r="CX489" s="5"/>
      <c r="CY489" s="5"/>
      <c r="CZ489" s="5"/>
      <c r="DA489" s="5"/>
      <c r="DB489" s="5"/>
      <c r="DC489" s="5"/>
      <c r="DD489" s="5"/>
      <c r="DE489" s="5"/>
      <c r="DF489" s="5"/>
      <c r="DG489" s="5"/>
      <c r="DH489" s="5"/>
      <c r="DI489" s="5"/>
      <c r="DJ489" s="5"/>
      <c r="DK489" s="5"/>
      <c r="DL489" s="5"/>
      <c r="DM489" s="5"/>
      <c r="DN489" s="5"/>
      <c r="DO489" s="5"/>
      <c r="DP489" s="5"/>
      <c r="DQ489" s="5"/>
      <c r="DR489" s="5"/>
      <c r="DS489" s="5"/>
      <c r="DT489" s="5"/>
      <c r="DU489" s="5"/>
      <c r="DV489" s="5"/>
    </row>
    <row r="490" spans="21:126" x14ac:dyDescent="0.2">
      <c r="U490" s="5"/>
      <c r="V490" s="5"/>
      <c r="W490" s="5"/>
      <c r="AK490" s="5"/>
      <c r="AL490" s="5"/>
      <c r="AM490" s="5"/>
      <c r="AO490" s="5"/>
      <c r="AP490" s="5"/>
      <c r="AQ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  <c r="BO490" s="5"/>
      <c r="BP490" s="5"/>
      <c r="BQ490" s="5"/>
      <c r="BR490" s="5"/>
      <c r="BS490" s="5"/>
      <c r="BT490" s="5"/>
      <c r="BU490" s="5"/>
      <c r="BV490" s="5"/>
      <c r="BW490" s="5"/>
      <c r="BX490" s="5"/>
      <c r="BY490" s="5"/>
      <c r="BZ490" s="5"/>
      <c r="CA490" s="5"/>
      <c r="CB490" s="5"/>
      <c r="CC490" s="5"/>
      <c r="CD490" s="5"/>
      <c r="CE490" s="5"/>
      <c r="CF490" s="5"/>
      <c r="CG490" s="5"/>
      <c r="CH490" s="5"/>
      <c r="CI490" s="5"/>
      <c r="CJ490" s="5"/>
      <c r="CK490" s="5"/>
      <c r="CL490" s="5"/>
      <c r="CM490" s="5"/>
      <c r="CN490" s="5"/>
      <c r="CO490" s="5"/>
      <c r="CP490" s="5"/>
      <c r="CQ490" s="5"/>
      <c r="CR490" s="5"/>
      <c r="CS490" s="5"/>
      <c r="CT490" s="5"/>
      <c r="CU490" s="5"/>
      <c r="CV490" s="5"/>
      <c r="CW490" s="5"/>
      <c r="CX490" s="5"/>
      <c r="CY490" s="5"/>
      <c r="CZ490" s="5"/>
      <c r="DA490" s="5"/>
      <c r="DB490" s="5"/>
      <c r="DC490" s="5"/>
      <c r="DD490" s="5"/>
      <c r="DE490" s="5"/>
      <c r="DF490" s="5"/>
      <c r="DG490" s="5"/>
      <c r="DH490" s="5"/>
      <c r="DI490" s="5"/>
      <c r="DJ490" s="5"/>
      <c r="DK490" s="5"/>
      <c r="DL490" s="5"/>
      <c r="DM490" s="5"/>
      <c r="DN490" s="5"/>
      <c r="DO490" s="5"/>
      <c r="DP490" s="5"/>
      <c r="DQ490" s="5"/>
      <c r="DR490" s="5"/>
      <c r="DS490" s="5"/>
      <c r="DT490" s="5"/>
      <c r="DU490" s="5"/>
      <c r="DV490" s="5"/>
    </row>
    <row r="491" spans="21:126" x14ac:dyDescent="0.2">
      <c r="U491" s="5"/>
      <c r="V491" s="5"/>
      <c r="W491" s="5"/>
      <c r="AK491" s="5"/>
      <c r="AL491" s="5"/>
      <c r="AM491" s="5"/>
      <c r="AO491" s="5"/>
      <c r="AP491" s="5"/>
      <c r="AQ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5"/>
      <c r="BP491" s="5"/>
      <c r="BQ491" s="5"/>
      <c r="BR491" s="5"/>
      <c r="BS491" s="5"/>
      <c r="BT491" s="5"/>
      <c r="BU491" s="5"/>
      <c r="BV491" s="5"/>
      <c r="BW491" s="5"/>
      <c r="BX491" s="5"/>
      <c r="BY491" s="5"/>
      <c r="BZ491" s="5"/>
      <c r="CA491" s="5"/>
      <c r="CB491" s="5"/>
      <c r="CC491" s="5"/>
      <c r="CD491" s="5"/>
      <c r="CE491" s="5"/>
      <c r="CF491" s="5"/>
      <c r="CG491" s="5"/>
      <c r="CH491" s="5"/>
      <c r="CI491" s="5"/>
      <c r="CJ491" s="5"/>
      <c r="CK491" s="5"/>
      <c r="CL491" s="5"/>
      <c r="CM491" s="5"/>
      <c r="CN491" s="5"/>
      <c r="CO491" s="5"/>
      <c r="CP491" s="5"/>
      <c r="CQ491" s="5"/>
      <c r="CR491" s="5"/>
      <c r="CS491" s="5"/>
      <c r="CT491" s="5"/>
      <c r="CU491" s="5"/>
      <c r="CV491" s="5"/>
      <c r="CW491" s="5"/>
      <c r="CX491" s="5"/>
      <c r="CY491" s="5"/>
      <c r="CZ491" s="5"/>
      <c r="DA491" s="5"/>
      <c r="DB491" s="5"/>
      <c r="DC491" s="5"/>
      <c r="DD491" s="5"/>
      <c r="DE491" s="5"/>
      <c r="DF491" s="5"/>
      <c r="DG491" s="5"/>
      <c r="DH491" s="5"/>
      <c r="DI491" s="5"/>
      <c r="DJ491" s="5"/>
      <c r="DK491" s="5"/>
      <c r="DL491" s="5"/>
      <c r="DM491" s="5"/>
      <c r="DN491" s="5"/>
      <c r="DO491" s="5"/>
      <c r="DP491" s="5"/>
      <c r="DQ491" s="5"/>
      <c r="DR491" s="5"/>
      <c r="DS491" s="5"/>
      <c r="DT491" s="5"/>
      <c r="DU491" s="5"/>
      <c r="DV491" s="5"/>
    </row>
    <row r="492" spans="21:126" x14ac:dyDescent="0.2">
      <c r="U492" s="5"/>
      <c r="V492" s="5"/>
      <c r="W492" s="5"/>
      <c r="AK492" s="5"/>
      <c r="AL492" s="5"/>
      <c r="AM492" s="5"/>
      <c r="AO492" s="5"/>
      <c r="AP492" s="5"/>
      <c r="AQ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  <c r="BO492" s="5"/>
      <c r="BP492" s="5"/>
      <c r="BQ492" s="5"/>
      <c r="BR492" s="5"/>
      <c r="BS492" s="5"/>
      <c r="BT492" s="5"/>
      <c r="BU492" s="5"/>
      <c r="BV492" s="5"/>
      <c r="BW492" s="5"/>
      <c r="BX492" s="5"/>
      <c r="BY492" s="5"/>
      <c r="BZ492" s="5"/>
      <c r="CA492" s="5"/>
      <c r="CB492" s="5"/>
      <c r="CC492" s="5"/>
      <c r="CD492" s="5"/>
      <c r="CE492" s="5"/>
      <c r="CF492" s="5"/>
      <c r="CG492" s="5"/>
      <c r="CH492" s="5"/>
      <c r="CI492" s="5"/>
      <c r="CJ492" s="5"/>
      <c r="CK492" s="5"/>
      <c r="CL492" s="5"/>
      <c r="CM492" s="5"/>
      <c r="CN492" s="5"/>
      <c r="CO492" s="5"/>
      <c r="CP492" s="5"/>
      <c r="CQ492" s="5"/>
      <c r="CR492" s="5"/>
      <c r="CS492" s="5"/>
      <c r="CT492" s="5"/>
      <c r="CU492" s="5"/>
      <c r="CV492" s="5"/>
      <c r="CW492" s="5"/>
      <c r="CX492" s="5"/>
      <c r="CY492" s="5"/>
      <c r="CZ492" s="5"/>
      <c r="DA492" s="5"/>
      <c r="DB492" s="5"/>
      <c r="DC492" s="5"/>
      <c r="DD492" s="5"/>
      <c r="DE492" s="5"/>
      <c r="DF492" s="5"/>
      <c r="DG492" s="5"/>
      <c r="DH492" s="5"/>
      <c r="DI492" s="5"/>
      <c r="DJ492" s="5"/>
      <c r="DK492" s="5"/>
      <c r="DL492" s="5"/>
      <c r="DM492" s="5"/>
      <c r="DN492" s="5"/>
      <c r="DO492" s="5"/>
      <c r="DP492" s="5"/>
      <c r="DQ492" s="5"/>
      <c r="DR492" s="5"/>
      <c r="DS492" s="5"/>
      <c r="DT492" s="5"/>
      <c r="DU492" s="5"/>
      <c r="DV492" s="5"/>
    </row>
    <row r="493" spans="21:126" x14ac:dyDescent="0.2">
      <c r="U493" s="5"/>
      <c r="V493" s="5"/>
      <c r="W493" s="5"/>
      <c r="AK493" s="5"/>
      <c r="AL493" s="5"/>
      <c r="AM493" s="5"/>
      <c r="AO493" s="5"/>
      <c r="AP493" s="5"/>
      <c r="AQ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  <c r="BO493" s="5"/>
      <c r="BP493" s="5"/>
      <c r="BQ493" s="5"/>
      <c r="BR493" s="5"/>
      <c r="BS493" s="5"/>
      <c r="BT493" s="5"/>
      <c r="BU493" s="5"/>
      <c r="BV493" s="5"/>
      <c r="BW493" s="5"/>
      <c r="BX493" s="5"/>
      <c r="BY493" s="5"/>
      <c r="BZ493" s="5"/>
      <c r="CA493" s="5"/>
      <c r="CB493" s="5"/>
      <c r="CC493" s="5"/>
      <c r="CD493" s="5"/>
      <c r="CE493" s="5"/>
      <c r="CF493" s="5"/>
      <c r="CG493" s="5"/>
      <c r="CH493" s="5"/>
      <c r="CI493" s="5"/>
      <c r="CJ493" s="5"/>
      <c r="CK493" s="5"/>
      <c r="CL493" s="5"/>
      <c r="CM493" s="5"/>
      <c r="CN493" s="5"/>
      <c r="CO493" s="5"/>
      <c r="CP493" s="5"/>
      <c r="CQ493" s="5"/>
      <c r="CR493" s="5"/>
      <c r="CS493" s="5"/>
      <c r="CT493" s="5"/>
      <c r="CU493" s="5"/>
      <c r="CV493" s="5"/>
      <c r="CW493" s="5"/>
      <c r="CX493" s="5"/>
      <c r="CY493" s="5"/>
      <c r="CZ493" s="5"/>
      <c r="DA493" s="5"/>
      <c r="DB493" s="5"/>
      <c r="DC493" s="5"/>
      <c r="DD493" s="5"/>
      <c r="DE493" s="5"/>
      <c r="DF493" s="5"/>
      <c r="DG493" s="5"/>
      <c r="DH493" s="5"/>
      <c r="DI493" s="5"/>
      <c r="DJ493" s="5"/>
      <c r="DK493" s="5"/>
      <c r="DL493" s="5"/>
      <c r="DM493" s="5"/>
      <c r="DN493" s="5"/>
      <c r="DO493" s="5"/>
      <c r="DP493" s="5"/>
      <c r="DQ493" s="5"/>
      <c r="DR493" s="5"/>
      <c r="DS493" s="5"/>
      <c r="DT493" s="5"/>
      <c r="DU493" s="5"/>
      <c r="DV493" s="5"/>
    </row>
    <row r="494" spans="21:126" x14ac:dyDescent="0.2">
      <c r="U494" s="5"/>
      <c r="V494" s="5"/>
      <c r="W494" s="5"/>
      <c r="AK494" s="5"/>
      <c r="AL494" s="5"/>
      <c r="AM494" s="5"/>
      <c r="AO494" s="5"/>
      <c r="AP494" s="5"/>
      <c r="AQ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  <c r="BO494" s="5"/>
      <c r="BP494" s="5"/>
      <c r="BQ494" s="5"/>
      <c r="BR494" s="5"/>
      <c r="BS494" s="5"/>
      <c r="BT494" s="5"/>
      <c r="BU494" s="5"/>
      <c r="BV494" s="5"/>
      <c r="BW494" s="5"/>
      <c r="BX494" s="5"/>
      <c r="BY494" s="5"/>
      <c r="BZ494" s="5"/>
      <c r="CA494" s="5"/>
      <c r="CB494" s="5"/>
      <c r="CC494" s="5"/>
      <c r="CD494" s="5"/>
      <c r="CE494" s="5"/>
      <c r="CF494" s="5"/>
      <c r="CG494" s="5"/>
      <c r="CH494" s="5"/>
      <c r="CI494" s="5"/>
      <c r="CJ494" s="5"/>
      <c r="CK494" s="5"/>
      <c r="CL494" s="5"/>
      <c r="CM494" s="5"/>
      <c r="CN494" s="5"/>
      <c r="CO494" s="5"/>
      <c r="CP494" s="5"/>
      <c r="CQ494" s="5"/>
      <c r="CR494" s="5"/>
      <c r="CS494" s="5"/>
      <c r="CT494" s="5"/>
      <c r="CU494" s="5"/>
      <c r="CV494" s="5"/>
      <c r="CW494" s="5"/>
      <c r="CX494" s="5"/>
      <c r="CY494" s="5"/>
      <c r="CZ494" s="5"/>
      <c r="DA494" s="5"/>
      <c r="DB494" s="5"/>
      <c r="DC494" s="5"/>
      <c r="DD494" s="5"/>
      <c r="DE494" s="5"/>
      <c r="DF494" s="5"/>
      <c r="DG494" s="5"/>
      <c r="DH494" s="5"/>
      <c r="DI494" s="5"/>
      <c r="DJ494" s="5"/>
      <c r="DK494" s="5"/>
      <c r="DL494" s="5"/>
      <c r="DM494" s="5"/>
      <c r="DN494" s="5"/>
      <c r="DO494" s="5"/>
      <c r="DP494" s="5"/>
      <c r="DQ494" s="5"/>
      <c r="DR494" s="5"/>
      <c r="DS494" s="5"/>
      <c r="DT494" s="5"/>
      <c r="DU494" s="5"/>
      <c r="DV494" s="5"/>
    </row>
    <row r="495" spans="21:126" x14ac:dyDescent="0.2">
      <c r="U495" s="5"/>
      <c r="V495" s="5"/>
      <c r="W495" s="5"/>
      <c r="AK495" s="5"/>
      <c r="AL495" s="5"/>
      <c r="AM495" s="5"/>
      <c r="AO495" s="5"/>
      <c r="AP495" s="5"/>
      <c r="AQ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  <c r="BO495" s="5"/>
      <c r="BP495" s="5"/>
      <c r="BQ495" s="5"/>
      <c r="BR495" s="5"/>
      <c r="BS495" s="5"/>
      <c r="BT495" s="5"/>
      <c r="BU495" s="5"/>
      <c r="BV495" s="5"/>
      <c r="BW495" s="5"/>
      <c r="BX495" s="5"/>
      <c r="BY495" s="5"/>
      <c r="BZ495" s="5"/>
      <c r="CA495" s="5"/>
      <c r="CB495" s="5"/>
      <c r="CC495" s="5"/>
      <c r="CD495" s="5"/>
      <c r="CE495" s="5"/>
      <c r="CF495" s="5"/>
      <c r="CG495" s="5"/>
      <c r="CH495" s="5"/>
      <c r="CI495" s="5"/>
      <c r="CJ495" s="5"/>
      <c r="CK495" s="5"/>
      <c r="CL495" s="5"/>
      <c r="CM495" s="5"/>
      <c r="CN495" s="5"/>
      <c r="CO495" s="5"/>
      <c r="CP495" s="5"/>
      <c r="CQ495" s="5"/>
      <c r="CR495" s="5"/>
      <c r="CS495" s="5"/>
      <c r="CT495" s="5"/>
      <c r="CU495" s="5"/>
      <c r="CV495" s="5"/>
      <c r="CW495" s="5"/>
      <c r="CX495" s="5"/>
      <c r="CY495" s="5"/>
      <c r="CZ495" s="5"/>
      <c r="DA495" s="5"/>
      <c r="DB495" s="5"/>
      <c r="DC495" s="5"/>
      <c r="DD495" s="5"/>
      <c r="DE495" s="5"/>
      <c r="DF495" s="5"/>
      <c r="DG495" s="5"/>
      <c r="DH495" s="5"/>
      <c r="DI495" s="5"/>
      <c r="DJ495" s="5"/>
      <c r="DK495" s="5"/>
      <c r="DL495" s="5"/>
      <c r="DM495" s="5"/>
      <c r="DN495" s="5"/>
      <c r="DO495" s="5"/>
      <c r="DP495" s="5"/>
      <c r="DQ495" s="5"/>
      <c r="DR495" s="5"/>
      <c r="DS495" s="5"/>
      <c r="DT495" s="5"/>
      <c r="DU495" s="5"/>
      <c r="DV495" s="5"/>
    </row>
    <row r="496" spans="21:126" x14ac:dyDescent="0.2">
      <c r="U496" s="5"/>
      <c r="V496" s="5"/>
      <c r="W496" s="5"/>
      <c r="AK496" s="5"/>
      <c r="AL496" s="5"/>
      <c r="AM496" s="5"/>
      <c r="AO496" s="5"/>
      <c r="AP496" s="5"/>
      <c r="AQ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  <c r="BO496" s="5"/>
      <c r="BP496" s="5"/>
      <c r="BQ496" s="5"/>
      <c r="BR496" s="5"/>
      <c r="BS496" s="5"/>
      <c r="BT496" s="5"/>
      <c r="BU496" s="5"/>
      <c r="BV496" s="5"/>
      <c r="BW496" s="5"/>
      <c r="BX496" s="5"/>
      <c r="BY496" s="5"/>
      <c r="BZ496" s="5"/>
      <c r="CA496" s="5"/>
      <c r="CB496" s="5"/>
      <c r="CC496" s="5"/>
      <c r="CD496" s="5"/>
      <c r="CE496" s="5"/>
      <c r="CF496" s="5"/>
      <c r="CG496" s="5"/>
      <c r="CH496" s="5"/>
      <c r="CI496" s="5"/>
      <c r="CJ496" s="5"/>
      <c r="CK496" s="5"/>
      <c r="CL496" s="5"/>
      <c r="CM496" s="5"/>
      <c r="CN496" s="5"/>
      <c r="CO496" s="5"/>
      <c r="CP496" s="5"/>
      <c r="CQ496" s="5"/>
      <c r="CR496" s="5"/>
      <c r="CS496" s="5"/>
      <c r="CT496" s="5"/>
      <c r="CU496" s="5"/>
      <c r="CV496" s="5"/>
      <c r="CW496" s="5"/>
      <c r="CX496" s="5"/>
      <c r="CY496" s="5"/>
      <c r="CZ496" s="5"/>
      <c r="DA496" s="5"/>
      <c r="DB496" s="5"/>
      <c r="DC496" s="5"/>
      <c r="DD496" s="5"/>
      <c r="DE496" s="5"/>
      <c r="DF496" s="5"/>
      <c r="DG496" s="5"/>
      <c r="DH496" s="5"/>
      <c r="DI496" s="5"/>
      <c r="DJ496" s="5"/>
      <c r="DK496" s="5"/>
      <c r="DL496" s="5"/>
      <c r="DM496" s="5"/>
      <c r="DN496" s="5"/>
      <c r="DO496" s="5"/>
      <c r="DP496" s="5"/>
      <c r="DQ496" s="5"/>
      <c r="DR496" s="5"/>
      <c r="DS496" s="5"/>
      <c r="DT496" s="5"/>
      <c r="DU496" s="5"/>
      <c r="DV496" s="5"/>
    </row>
    <row r="497" spans="21:126" x14ac:dyDescent="0.2">
      <c r="U497" s="5"/>
      <c r="V497" s="5"/>
      <c r="W497" s="5"/>
      <c r="AK497" s="5"/>
      <c r="AL497" s="5"/>
      <c r="AM497" s="5"/>
      <c r="AO497" s="5"/>
      <c r="AP497" s="5"/>
      <c r="AQ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  <c r="BO497" s="5"/>
      <c r="BP497" s="5"/>
      <c r="BQ497" s="5"/>
      <c r="BR497" s="5"/>
      <c r="BS497" s="5"/>
      <c r="BT497" s="5"/>
      <c r="BU497" s="5"/>
      <c r="BV497" s="5"/>
      <c r="BW497" s="5"/>
      <c r="BX497" s="5"/>
      <c r="BY497" s="5"/>
      <c r="BZ497" s="5"/>
      <c r="CA497" s="5"/>
      <c r="CB497" s="5"/>
      <c r="CC497" s="5"/>
      <c r="CD497" s="5"/>
      <c r="CE497" s="5"/>
      <c r="CF497" s="5"/>
      <c r="CG497" s="5"/>
      <c r="CH497" s="5"/>
      <c r="CI497" s="5"/>
      <c r="CJ497" s="5"/>
      <c r="CK497" s="5"/>
      <c r="CL497" s="5"/>
      <c r="CM497" s="5"/>
      <c r="CN497" s="5"/>
      <c r="CO497" s="5"/>
      <c r="CP497" s="5"/>
      <c r="CQ497" s="5"/>
      <c r="CR497" s="5"/>
      <c r="CS497" s="5"/>
      <c r="CT497" s="5"/>
      <c r="CU497" s="5"/>
      <c r="CV497" s="5"/>
      <c r="CW497" s="5"/>
      <c r="CX497" s="5"/>
      <c r="CY497" s="5"/>
      <c r="CZ497" s="5"/>
      <c r="DA497" s="5"/>
      <c r="DB497" s="5"/>
      <c r="DC497" s="5"/>
      <c r="DD497" s="5"/>
      <c r="DE497" s="5"/>
      <c r="DF497" s="5"/>
      <c r="DG497" s="5"/>
      <c r="DH497" s="5"/>
      <c r="DI497" s="5"/>
      <c r="DJ497" s="5"/>
      <c r="DK497" s="5"/>
      <c r="DL497" s="5"/>
      <c r="DM497" s="5"/>
      <c r="DN497" s="5"/>
      <c r="DO497" s="5"/>
      <c r="DP497" s="5"/>
      <c r="DQ497" s="5"/>
      <c r="DR497" s="5"/>
      <c r="DS497" s="5"/>
      <c r="DT497" s="5"/>
      <c r="DU497" s="5"/>
      <c r="DV497" s="5"/>
    </row>
    <row r="498" spans="21:126" x14ac:dyDescent="0.2">
      <c r="U498" s="5"/>
      <c r="V498" s="5"/>
      <c r="W498" s="5"/>
      <c r="AK498" s="5"/>
      <c r="AL498" s="5"/>
      <c r="AM498" s="5"/>
      <c r="AO498" s="5"/>
      <c r="AP498" s="5"/>
      <c r="AQ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  <c r="BO498" s="5"/>
      <c r="BP498" s="5"/>
      <c r="BQ498" s="5"/>
      <c r="BR498" s="5"/>
      <c r="BS498" s="5"/>
      <c r="BT498" s="5"/>
      <c r="BU498" s="5"/>
      <c r="BV498" s="5"/>
      <c r="BW498" s="5"/>
      <c r="BX498" s="5"/>
      <c r="BY498" s="5"/>
      <c r="BZ498" s="5"/>
      <c r="CA498" s="5"/>
      <c r="CB498" s="5"/>
      <c r="CC498" s="5"/>
      <c r="CD498" s="5"/>
      <c r="CE498" s="5"/>
      <c r="CF498" s="5"/>
      <c r="CG498" s="5"/>
      <c r="CH498" s="5"/>
      <c r="CI498" s="5"/>
      <c r="CJ498" s="5"/>
      <c r="CK498" s="5"/>
      <c r="CL498" s="5"/>
      <c r="CM498" s="5"/>
      <c r="CN498" s="5"/>
      <c r="CO498" s="5"/>
      <c r="CP498" s="5"/>
      <c r="CQ498" s="5"/>
      <c r="CR498" s="5"/>
      <c r="CS498" s="5"/>
      <c r="CT498" s="5"/>
      <c r="CU498" s="5"/>
      <c r="CV498" s="5"/>
      <c r="CW498" s="5"/>
      <c r="CX498" s="5"/>
      <c r="CY498" s="5"/>
      <c r="CZ498" s="5"/>
      <c r="DA498" s="5"/>
      <c r="DB498" s="5"/>
      <c r="DC498" s="5"/>
      <c r="DD498" s="5"/>
      <c r="DE498" s="5"/>
      <c r="DF498" s="5"/>
      <c r="DG498" s="5"/>
      <c r="DH498" s="5"/>
      <c r="DI498" s="5"/>
      <c r="DJ498" s="5"/>
      <c r="DK498" s="5"/>
      <c r="DL498" s="5"/>
      <c r="DM498" s="5"/>
      <c r="DN498" s="5"/>
      <c r="DO498" s="5"/>
      <c r="DP498" s="5"/>
      <c r="DQ498" s="5"/>
      <c r="DR498" s="5"/>
      <c r="DS498" s="5"/>
      <c r="DT498" s="5"/>
      <c r="DU498" s="5"/>
      <c r="DV498" s="5"/>
    </row>
    <row r="499" spans="21:126" x14ac:dyDescent="0.2">
      <c r="U499" s="5"/>
      <c r="V499" s="5"/>
      <c r="W499" s="5"/>
      <c r="AK499" s="5"/>
      <c r="AL499" s="5"/>
      <c r="AM499" s="5"/>
      <c r="AO499" s="5"/>
      <c r="AP499" s="5"/>
      <c r="AQ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  <c r="BO499" s="5"/>
      <c r="BP499" s="5"/>
      <c r="BQ499" s="5"/>
      <c r="BR499" s="5"/>
      <c r="BS499" s="5"/>
      <c r="BT499" s="5"/>
      <c r="BU499" s="5"/>
      <c r="BV499" s="5"/>
      <c r="BW499" s="5"/>
      <c r="BX499" s="5"/>
      <c r="BY499" s="5"/>
      <c r="BZ499" s="5"/>
      <c r="CA499" s="5"/>
      <c r="CB499" s="5"/>
      <c r="CC499" s="5"/>
      <c r="CD499" s="5"/>
      <c r="CE499" s="5"/>
      <c r="CF499" s="5"/>
      <c r="CG499" s="5"/>
      <c r="CH499" s="5"/>
      <c r="CI499" s="5"/>
      <c r="CJ499" s="5"/>
      <c r="CK499" s="5"/>
      <c r="CL499" s="5"/>
      <c r="CM499" s="5"/>
      <c r="CN499" s="5"/>
      <c r="CO499" s="5"/>
      <c r="CP499" s="5"/>
      <c r="CQ499" s="5"/>
      <c r="CR499" s="5"/>
      <c r="CS499" s="5"/>
      <c r="CT499" s="5"/>
      <c r="CU499" s="5"/>
      <c r="CV499" s="5"/>
      <c r="CW499" s="5"/>
      <c r="CX499" s="5"/>
      <c r="CY499" s="5"/>
      <c r="CZ499" s="5"/>
      <c r="DA499" s="5"/>
      <c r="DB499" s="5"/>
      <c r="DC499" s="5"/>
      <c r="DD499" s="5"/>
      <c r="DE499" s="5"/>
      <c r="DF499" s="5"/>
      <c r="DG499" s="5"/>
      <c r="DH499" s="5"/>
      <c r="DI499" s="5"/>
      <c r="DJ499" s="5"/>
      <c r="DK499" s="5"/>
      <c r="DL499" s="5"/>
      <c r="DM499" s="5"/>
      <c r="DN499" s="5"/>
      <c r="DO499" s="5"/>
      <c r="DP499" s="5"/>
      <c r="DQ499" s="5"/>
      <c r="DR499" s="5"/>
      <c r="DS499" s="5"/>
      <c r="DT499" s="5"/>
      <c r="DU499" s="5"/>
      <c r="DV499" s="5"/>
    </row>
    <row r="500" spans="21:126" x14ac:dyDescent="0.2">
      <c r="U500" s="5"/>
      <c r="V500" s="5"/>
      <c r="W500" s="5"/>
      <c r="AK500" s="5"/>
      <c r="AL500" s="5"/>
      <c r="AM500" s="5"/>
      <c r="AO500" s="5"/>
      <c r="AP500" s="5"/>
      <c r="AQ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  <c r="BO500" s="5"/>
      <c r="BP500" s="5"/>
      <c r="BQ500" s="5"/>
      <c r="BR500" s="5"/>
      <c r="BS500" s="5"/>
      <c r="BT500" s="5"/>
      <c r="BU500" s="5"/>
      <c r="BV500" s="5"/>
      <c r="BW500" s="5"/>
      <c r="BX500" s="5"/>
      <c r="BY500" s="5"/>
      <c r="BZ500" s="5"/>
      <c r="CA500" s="5"/>
      <c r="CB500" s="5"/>
      <c r="CC500" s="5"/>
      <c r="CD500" s="5"/>
      <c r="CE500" s="5"/>
      <c r="CF500" s="5"/>
      <c r="CG500" s="5"/>
      <c r="CH500" s="5"/>
      <c r="CI500" s="5"/>
      <c r="CJ500" s="5"/>
      <c r="CK500" s="5"/>
      <c r="CL500" s="5"/>
      <c r="CM500" s="5"/>
      <c r="CN500" s="5"/>
      <c r="CO500" s="5"/>
      <c r="CP500" s="5"/>
      <c r="CQ500" s="5"/>
      <c r="CR500" s="5"/>
      <c r="CS500" s="5"/>
      <c r="CT500" s="5"/>
      <c r="CU500" s="5"/>
      <c r="CV500" s="5"/>
      <c r="CW500" s="5"/>
      <c r="CX500" s="5"/>
      <c r="CY500" s="5"/>
      <c r="CZ500" s="5"/>
      <c r="DA500" s="5"/>
      <c r="DB500" s="5"/>
      <c r="DC500" s="5"/>
      <c r="DD500" s="5"/>
      <c r="DE500" s="5"/>
      <c r="DF500" s="5"/>
      <c r="DG500" s="5"/>
      <c r="DH500" s="5"/>
      <c r="DI500" s="5"/>
      <c r="DJ500" s="5"/>
      <c r="DK500" s="5"/>
      <c r="DL500" s="5"/>
      <c r="DM500" s="5"/>
      <c r="DN500" s="5"/>
      <c r="DO500" s="5"/>
      <c r="DP500" s="5"/>
      <c r="DQ500" s="5"/>
      <c r="DR500" s="5"/>
      <c r="DS500" s="5"/>
      <c r="DT500" s="5"/>
      <c r="DU500" s="5"/>
      <c r="DV500" s="5"/>
    </row>
    <row r="501" spans="21:126" x14ac:dyDescent="0.2">
      <c r="U501" s="5"/>
      <c r="V501" s="5"/>
      <c r="W501" s="5"/>
      <c r="AK501" s="5"/>
      <c r="AL501" s="5"/>
      <c r="AM501" s="5"/>
      <c r="AO501" s="5"/>
      <c r="AP501" s="5"/>
      <c r="AQ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  <c r="BO501" s="5"/>
      <c r="BP501" s="5"/>
      <c r="BQ501" s="5"/>
      <c r="BR501" s="5"/>
      <c r="BS501" s="5"/>
      <c r="BT501" s="5"/>
      <c r="BU501" s="5"/>
      <c r="BV501" s="5"/>
      <c r="BW501" s="5"/>
      <c r="BX501" s="5"/>
      <c r="BY501" s="5"/>
      <c r="BZ501" s="5"/>
      <c r="CA501" s="5"/>
      <c r="CB501" s="5"/>
      <c r="CC501" s="5"/>
      <c r="CD501" s="5"/>
      <c r="CE501" s="5"/>
      <c r="CF501" s="5"/>
      <c r="CG501" s="5"/>
      <c r="CH501" s="5"/>
      <c r="CI501" s="5"/>
      <c r="CJ501" s="5"/>
      <c r="CK501" s="5"/>
      <c r="CL501" s="5"/>
      <c r="CM501" s="5"/>
      <c r="CN501" s="5"/>
      <c r="CO501" s="5"/>
      <c r="CP501" s="5"/>
      <c r="CQ501" s="5"/>
      <c r="CR501" s="5"/>
      <c r="CS501" s="5"/>
      <c r="CT501" s="5"/>
      <c r="CU501" s="5"/>
      <c r="CV501" s="5"/>
      <c r="CW501" s="5"/>
      <c r="CX501" s="5"/>
      <c r="CY501" s="5"/>
      <c r="CZ501" s="5"/>
      <c r="DA501" s="5"/>
      <c r="DB501" s="5"/>
      <c r="DC501" s="5"/>
      <c r="DD501" s="5"/>
      <c r="DE501" s="5"/>
      <c r="DF501" s="5"/>
      <c r="DG501" s="5"/>
      <c r="DH501" s="5"/>
      <c r="DI501" s="5"/>
      <c r="DJ501" s="5"/>
      <c r="DK501" s="5"/>
      <c r="DL501" s="5"/>
      <c r="DM501" s="5"/>
      <c r="DN501" s="5"/>
      <c r="DO501" s="5"/>
      <c r="DP501" s="5"/>
      <c r="DQ501" s="5"/>
      <c r="DR501" s="5"/>
      <c r="DS501" s="5"/>
      <c r="DT501" s="5"/>
      <c r="DU501" s="5"/>
      <c r="DV501" s="5"/>
    </row>
    <row r="502" spans="21:126" x14ac:dyDescent="0.2">
      <c r="U502" s="5"/>
      <c r="V502" s="5"/>
      <c r="W502" s="5"/>
      <c r="AK502" s="5"/>
      <c r="AL502" s="5"/>
      <c r="AM502" s="5"/>
      <c r="AO502" s="5"/>
      <c r="AP502" s="5"/>
      <c r="AQ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  <c r="BO502" s="5"/>
      <c r="BP502" s="5"/>
      <c r="BQ502" s="5"/>
      <c r="BR502" s="5"/>
      <c r="BS502" s="5"/>
      <c r="BT502" s="5"/>
      <c r="BU502" s="5"/>
      <c r="BV502" s="5"/>
      <c r="BW502" s="5"/>
      <c r="BX502" s="5"/>
      <c r="BY502" s="5"/>
      <c r="BZ502" s="5"/>
      <c r="CA502" s="5"/>
      <c r="CB502" s="5"/>
      <c r="CC502" s="5"/>
      <c r="CD502" s="5"/>
      <c r="CE502" s="5"/>
      <c r="CF502" s="5"/>
      <c r="CG502" s="5"/>
      <c r="CH502" s="5"/>
      <c r="CI502" s="5"/>
      <c r="CJ502" s="5"/>
      <c r="CK502" s="5"/>
      <c r="CL502" s="5"/>
      <c r="CM502" s="5"/>
      <c r="CN502" s="5"/>
      <c r="CO502" s="5"/>
      <c r="CP502" s="5"/>
      <c r="CQ502" s="5"/>
      <c r="CR502" s="5"/>
      <c r="CS502" s="5"/>
      <c r="CT502" s="5"/>
      <c r="CU502" s="5"/>
      <c r="CV502" s="5"/>
      <c r="CW502" s="5"/>
      <c r="CX502" s="5"/>
      <c r="CY502" s="5"/>
      <c r="CZ502" s="5"/>
      <c r="DA502" s="5"/>
      <c r="DB502" s="5"/>
      <c r="DC502" s="5"/>
      <c r="DD502" s="5"/>
      <c r="DE502" s="5"/>
      <c r="DF502" s="5"/>
      <c r="DG502" s="5"/>
      <c r="DH502" s="5"/>
      <c r="DI502" s="5"/>
      <c r="DJ502" s="5"/>
      <c r="DK502" s="5"/>
      <c r="DL502" s="5"/>
      <c r="DM502" s="5"/>
      <c r="DN502" s="5"/>
      <c r="DO502" s="5"/>
      <c r="DP502" s="5"/>
      <c r="DQ502" s="5"/>
      <c r="DR502" s="5"/>
      <c r="DS502" s="5"/>
      <c r="DT502" s="5"/>
      <c r="DU502" s="5"/>
      <c r="DV502" s="5"/>
    </row>
    <row r="503" spans="21:126" x14ac:dyDescent="0.2">
      <c r="U503" s="5"/>
      <c r="V503" s="5"/>
      <c r="W503" s="5"/>
      <c r="AK503" s="5"/>
      <c r="AL503" s="5"/>
      <c r="AM503" s="5"/>
      <c r="AO503" s="5"/>
      <c r="AP503" s="5"/>
      <c r="AQ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  <c r="BO503" s="5"/>
      <c r="BP503" s="5"/>
      <c r="BQ503" s="5"/>
      <c r="BR503" s="5"/>
      <c r="BS503" s="5"/>
      <c r="BT503" s="5"/>
      <c r="BU503" s="5"/>
      <c r="BV503" s="5"/>
      <c r="BW503" s="5"/>
      <c r="BX503" s="5"/>
      <c r="BY503" s="5"/>
      <c r="BZ503" s="5"/>
      <c r="CA503" s="5"/>
      <c r="CB503" s="5"/>
      <c r="CC503" s="5"/>
      <c r="CD503" s="5"/>
      <c r="CE503" s="5"/>
      <c r="CF503" s="5"/>
      <c r="CG503" s="5"/>
      <c r="CH503" s="5"/>
      <c r="CI503" s="5"/>
      <c r="CJ503" s="5"/>
      <c r="CK503" s="5"/>
      <c r="CL503" s="5"/>
      <c r="CM503" s="5"/>
      <c r="CN503" s="5"/>
      <c r="CO503" s="5"/>
      <c r="CP503" s="5"/>
      <c r="CQ503" s="5"/>
      <c r="CR503" s="5"/>
      <c r="CS503" s="5"/>
      <c r="CT503" s="5"/>
      <c r="CU503" s="5"/>
      <c r="CV503" s="5"/>
      <c r="CW503" s="5"/>
      <c r="CX503" s="5"/>
      <c r="CY503" s="5"/>
      <c r="CZ503" s="5"/>
      <c r="DA503" s="5"/>
      <c r="DB503" s="5"/>
      <c r="DC503" s="5"/>
      <c r="DD503" s="5"/>
      <c r="DE503" s="5"/>
      <c r="DF503" s="5"/>
      <c r="DG503" s="5"/>
      <c r="DH503" s="5"/>
      <c r="DI503" s="5"/>
      <c r="DJ503" s="5"/>
      <c r="DK503" s="5"/>
      <c r="DL503" s="5"/>
      <c r="DM503" s="5"/>
      <c r="DN503" s="5"/>
      <c r="DO503" s="5"/>
      <c r="DP503" s="5"/>
      <c r="DQ503" s="5"/>
      <c r="DR503" s="5"/>
      <c r="DS503" s="5"/>
      <c r="DT503" s="5"/>
      <c r="DU503" s="5"/>
      <c r="DV503" s="5"/>
    </row>
    <row r="504" spans="21:126" x14ac:dyDescent="0.2">
      <c r="U504" s="5"/>
      <c r="V504" s="5"/>
      <c r="W504" s="5"/>
      <c r="AK504" s="5"/>
      <c r="AL504" s="5"/>
      <c r="AM504" s="5"/>
      <c r="AO504" s="5"/>
      <c r="AP504" s="5"/>
      <c r="AQ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  <c r="BO504" s="5"/>
      <c r="BP504" s="5"/>
      <c r="BQ504" s="5"/>
      <c r="BR504" s="5"/>
      <c r="BS504" s="5"/>
      <c r="BT504" s="5"/>
      <c r="BU504" s="5"/>
      <c r="BV504" s="5"/>
      <c r="BW504" s="5"/>
      <c r="BX504" s="5"/>
      <c r="BY504" s="5"/>
      <c r="BZ504" s="5"/>
      <c r="CA504" s="5"/>
      <c r="CB504" s="5"/>
      <c r="CC504" s="5"/>
      <c r="CD504" s="5"/>
      <c r="CE504" s="5"/>
      <c r="CF504" s="5"/>
      <c r="CG504" s="5"/>
      <c r="CH504" s="5"/>
      <c r="CI504" s="5"/>
      <c r="CJ504" s="5"/>
      <c r="CK504" s="5"/>
      <c r="CL504" s="5"/>
      <c r="CM504" s="5"/>
      <c r="CN504" s="5"/>
      <c r="CO504" s="5"/>
      <c r="CP504" s="5"/>
      <c r="CQ504" s="5"/>
      <c r="CR504" s="5"/>
      <c r="CS504" s="5"/>
      <c r="CT504" s="5"/>
      <c r="CU504" s="5"/>
      <c r="CV504" s="5"/>
      <c r="CW504" s="5"/>
      <c r="CX504" s="5"/>
      <c r="CY504" s="5"/>
      <c r="CZ504" s="5"/>
      <c r="DA504" s="5"/>
      <c r="DB504" s="5"/>
      <c r="DC504" s="5"/>
      <c r="DD504" s="5"/>
      <c r="DE504" s="5"/>
      <c r="DF504" s="5"/>
      <c r="DG504" s="5"/>
      <c r="DH504" s="5"/>
      <c r="DI504" s="5"/>
      <c r="DJ504" s="5"/>
      <c r="DK504" s="5"/>
      <c r="DL504" s="5"/>
      <c r="DM504" s="5"/>
      <c r="DN504" s="5"/>
      <c r="DO504" s="5"/>
      <c r="DP504" s="5"/>
      <c r="DQ504" s="5"/>
      <c r="DR504" s="5"/>
      <c r="DS504" s="5"/>
      <c r="DT504" s="5"/>
      <c r="DU504" s="5"/>
      <c r="DV504" s="5"/>
    </row>
    <row r="505" spans="21:126" x14ac:dyDescent="0.2">
      <c r="U505" s="5"/>
      <c r="V505" s="5"/>
      <c r="W505" s="5"/>
      <c r="AK505" s="5"/>
      <c r="AL505" s="5"/>
      <c r="AM505" s="5"/>
      <c r="AO505" s="5"/>
      <c r="AP505" s="5"/>
      <c r="AQ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  <c r="BO505" s="5"/>
      <c r="BP505" s="5"/>
      <c r="BQ505" s="5"/>
      <c r="BR505" s="5"/>
      <c r="BS505" s="5"/>
      <c r="BT505" s="5"/>
      <c r="BU505" s="5"/>
      <c r="BV505" s="5"/>
      <c r="BW505" s="5"/>
      <c r="BX505" s="5"/>
      <c r="BY505" s="5"/>
      <c r="BZ505" s="5"/>
      <c r="CA505" s="5"/>
      <c r="CB505" s="5"/>
      <c r="CC505" s="5"/>
      <c r="CD505" s="5"/>
      <c r="CE505" s="5"/>
      <c r="CF505" s="5"/>
      <c r="CG505" s="5"/>
      <c r="CH505" s="5"/>
      <c r="CI505" s="5"/>
      <c r="CJ505" s="5"/>
      <c r="CK505" s="5"/>
      <c r="CL505" s="5"/>
      <c r="CM505" s="5"/>
      <c r="CN505" s="5"/>
      <c r="CO505" s="5"/>
      <c r="CP505" s="5"/>
      <c r="CQ505" s="5"/>
      <c r="CR505" s="5"/>
      <c r="CS505" s="5"/>
      <c r="CT505" s="5"/>
      <c r="CU505" s="5"/>
      <c r="CV505" s="5"/>
      <c r="CW505" s="5"/>
      <c r="CX505" s="5"/>
      <c r="CY505" s="5"/>
      <c r="CZ505" s="5"/>
      <c r="DA505" s="5"/>
      <c r="DB505" s="5"/>
      <c r="DC505" s="5"/>
      <c r="DD505" s="5"/>
      <c r="DE505" s="5"/>
      <c r="DF505" s="5"/>
      <c r="DG505" s="5"/>
      <c r="DH505" s="5"/>
      <c r="DI505" s="5"/>
      <c r="DJ505" s="5"/>
      <c r="DK505" s="5"/>
      <c r="DL505" s="5"/>
      <c r="DM505" s="5"/>
      <c r="DN505" s="5"/>
      <c r="DO505" s="5"/>
      <c r="DP505" s="5"/>
      <c r="DQ505" s="5"/>
      <c r="DR505" s="5"/>
      <c r="DS505" s="5"/>
      <c r="DT505" s="5"/>
      <c r="DU505" s="5"/>
      <c r="DV505" s="5"/>
    </row>
    <row r="506" spans="21:126" x14ac:dyDescent="0.2">
      <c r="U506" s="5"/>
      <c r="V506" s="5"/>
      <c r="W506" s="5"/>
      <c r="AK506" s="5"/>
      <c r="AL506" s="5"/>
      <c r="AM506" s="5"/>
      <c r="AO506" s="5"/>
      <c r="AP506" s="5"/>
      <c r="AQ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  <c r="BO506" s="5"/>
      <c r="BP506" s="5"/>
      <c r="BQ506" s="5"/>
      <c r="BR506" s="5"/>
      <c r="BS506" s="5"/>
      <c r="BT506" s="5"/>
      <c r="BU506" s="5"/>
      <c r="BV506" s="5"/>
      <c r="BW506" s="5"/>
      <c r="BX506" s="5"/>
      <c r="BY506" s="5"/>
      <c r="BZ506" s="5"/>
      <c r="CA506" s="5"/>
      <c r="CB506" s="5"/>
      <c r="CC506" s="5"/>
      <c r="CD506" s="5"/>
      <c r="CE506" s="5"/>
      <c r="CF506" s="5"/>
      <c r="CG506" s="5"/>
      <c r="CH506" s="5"/>
      <c r="CI506" s="5"/>
      <c r="CJ506" s="5"/>
      <c r="CK506" s="5"/>
      <c r="CL506" s="5"/>
      <c r="CM506" s="5"/>
      <c r="CN506" s="5"/>
      <c r="CO506" s="5"/>
      <c r="CP506" s="5"/>
      <c r="CQ506" s="5"/>
      <c r="CR506" s="5"/>
      <c r="CS506" s="5"/>
      <c r="CT506" s="5"/>
      <c r="CU506" s="5"/>
      <c r="CV506" s="5"/>
      <c r="CW506" s="5"/>
      <c r="CX506" s="5"/>
      <c r="CY506" s="5"/>
      <c r="CZ506" s="5"/>
      <c r="DA506" s="5"/>
      <c r="DB506" s="5"/>
      <c r="DC506" s="5"/>
      <c r="DD506" s="5"/>
      <c r="DE506" s="5"/>
      <c r="DF506" s="5"/>
      <c r="DG506" s="5"/>
      <c r="DH506" s="5"/>
      <c r="DI506" s="5"/>
      <c r="DJ506" s="5"/>
      <c r="DK506" s="5"/>
      <c r="DL506" s="5"/>
      <c r="DM506" s="5"/>
      <c r="DN506" s="5"/>
      <c r="DO506" s="5"/>
      <c r="DP506" s="5"/>
      <c r="DQ506" s="5"/>
      <c r="DR506" s="5"/>
      <c r="DS506" s="5"/>
      <c r="DT506" s="5"/>
      <c r="DU506" s="5"/>
      <c r="DV506" s="5"/>
    </row>
    <row r="507" spans="21:126" x14ac:dyDescent="0.2">
      <c r="U507" s="5"/>
      <c r="V507" s="5"/>
      <c r="W507" s="5"/>
      <c r="AK507" s="5"/>
      <c r="AL507" s="5"/>
      <c r="AM507" s="5"/>
      <c r="AO507" s="5"/>
      <c r="AP507" s="5"/>
      <c r="AQ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  <c r="BO507" s="5"/>
      <c r="BP507" s="5"/>
      <c r="BQ507" s="5"/>
      <c r="BR507" s="5"/>
      <c r="BS507" s="5"/>
      <c r="BT507" s="5"/>
      <c r="BU507" s="5"/>
      <c r="BV507" s="5"/>
      <c r="BW507" s="5"/>
      <c r="BX507" s="5"/>
      <c r="BY507" s="5"/>
      <c r="BZ507" s="5"/>
      <c r="CA507" s="5"/>
      <c r="CB507" s="5"/>
      <c r="CC507" s="5"/>
      <c r="CD507" s="5"/>
      <c r="CE507" s="5"/>
      <c r="CF507" s="5"/>
      <c r="CG507" s="5"/>
      <c r="CH507" s="5"/>
      <c r="CI507" s="5"/>
      <c r="CJ507" s="5"/>
      <c r="CK507" s="5"/>
      <c r="CL507" s="5"/>
      <c r="CM507" s="5"/>
      <c r="CN507" s="5"/>
      <c r="CO507" s="5"/>
      <c r="CP507" s="5"/>
      <c r="CQ507" s="5"/>
      <c r="CR507" s="5"/>
      <c r="CS507" s="5"/>
      <c r="CT507" s="5"/>
      <c r="CU507" s="5"/>
      <c r="CV507" s="5"/>
      <c r="CW507" s="5"/>
      <c r="CX507" s="5"/>
      <c r="CY507" s="5"/>
      <c r="CZ507" s="5"/>
      <c r="DA507" s="5"/>
      <c r="DB507" s="5"/>
      <c r="DC507" s="5"/>
      <c r="DD507" s="5"/>
      <c r="DE507" s="5"/>
      <c r="DF507" s="5"/>
      <c r="DG507" s="5"/>
      <c r="DH507" s="5"/>
      <c r="DI507" s="5"/>
      <c r="DJ507" s="5"/>
      <c r="DK507" s="5"/>
      <c r="DL507" s="5"/>
      <c r="DM507" s="5"/>
      <c r="DN507" s="5"/>
      <c r="DO507" s="5"/>
      <c r="DP507" s="5"/>
      <c r="DQ507" s="5"/>
      <c r="DR507" s="5"/>
      <c r="DS507" s="5"/>
      <c r="DT507" s="5"/>
      <c r="DU507" s="5"/>
      <c r="DV507" s="5"/>
    </row>
    <row r="508" spans="21:126" x14ac:dyDescent="0.2">
      <c r="U508" s="5"/>
      <c r="V508" s="5"/>
      <c r="W508" s="5"/>
      <c r="AK508" s="5"/>
      <c r="AL508" s="5"/>
      <c r="AM508" s="5"/>
      <c r="AO508" s="5"/>
      <c r="AP508" s="5"/>
      <c r="AQ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  <c r="BO508" s="5"/>
      <c r="BP508" s="5"/>
      <c r="BQ508" s="5"/>
      <c r="BR508" s="5"/>
      <c r="BS508" s="5"/>
      <c r="BT508" s="5"/>
      <c r="BU508" s="5"/>
      <c r="BV508" s="5"/>
      <c r="BW508" s="5"/>
      <c r="BX508" s="5"/>
      <c r="BY508" s="5"/>
      <c r="BZ508" s="5"/>
      <c r="CA508" s="5"/>
      <c r="CB508" s="5"/>
      <c r="CC508" s="5"/>
      <c r="CD508" s="5"/>
      <c r="CE508" s="5"/>
      <c r="CF508" s="5"/>
      <c r="CG508" s="5"/>
      <c r="CH508" s="5"/>
      <c r="CI508" s="5"/>
      <c r="CJ508" s="5"/>
      <c r="CK508" s="5"/>
      <c r="CL508" s="5"/>
      <c r="CM508" s="5"/>
      <c r="CN508" s="5"/>
      <c r="CO508" s="5"/>
      <c r="CP508" s="5"/>
      <c r="CQ508" s="5"/>
      <c r="CR508" s="5"/>
      <c r="CS508" s="5"/>
      <c r="CT508" s="5"/>
      <c r="CU508" s="5"/>
      <c r="CV508" s="5"/>
      <c r="CW508" s="5"/>
      <c r="CX508" s="5"/>
      <c r="CY508" s="5"/>
      <c r="CZ508" s="5"/>
      <c r="DA508" s="5"/>
      <c r="DB508" s="5"/>
      <c r="DC508" s="5"/>
      <c r="DD508" s="5"/>
      <c r="DE508" s="5"/>
      <c r="DF508" s="5"/>
      <c r="DG508" s="5"/>
      <c r="DH508" s="5"/>
      <c r="DI508" s="5"/>
      <c r="DJ508" s="5"/>
      <c r="DK508" s="5"/>
      <c r="DL508" s="5"/>
      <c r="DM508" s="5"/>
      <c r="DN508" s="5"/>
      <c r="DO508" s="5"/>
      <c r="DP508" s="5"/>
      <c r="DQ508" s="5"/>
      <c r="DR508" s="5"/>
      <c r="DS508" s="5"/>
      <c r="DT508" s="5"/>
      <c r="DU508" s="5"/>
      <c r="DV508" s="5"/>
    </row>
    <row r="509" spans="21:126" x14ac:dyDescent="0.2">
      <c r="U509" s="5"/>
      <c r="V509" s="5"/>
      <c r="W509" s="5"/>
      <c r="AK509" s="5"/>
      <c r="AL509" s="5"/>
      <c r="AM509" s="5"/>
      <c r="AO509" s="5"/>
      <c r="AP509" s="5"/>
      <c r="AQ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  <c r="BO509" s="5"/>
      <c r="BP509" s="5"/>
      <c r="BQ509" s="5"/>
      <c r="BR509" s="5"/>
      <c r="BS509" s="5"/>
      <c r="BT509" s="5"/>
      <c r="BU509" s="5"/>
      <c r="BV509" s="5"/>
      <c r="BW509" s="5"/>
      <c r="BX509" s="5"/>
      <c r="BY509" s="5"/>
      <c r="BZ509" s="5"/>
      <c r="CA509" s="5"/>
      <c r="CB509" s="5"/>
      <c r="CC509" s="5"/>
      <c r="CD509" s="5"/>
      <c r="CE509" s="5"/>
      <c r="CF509" s="5"/>
      <c r="CG509" s="5"/>
      <c r="CH509" s="5"/>
      <c r="CI509" s="5"/>
      <c r="CJ509" s="5"/>
      <c r="CK509" s="5"/>
      <c r="CL509" s="5"/>
      <c r="CM509" s="5"/>
      <c r="CN509" s="5"/>
      <c r="CO509" s="5"/>
      <c r="CP509" s="5"/>
      <c r="CQ509" s="5"/>
      <c r="CR509" s="5"/>
      <c r="CS509" s="5"/>
      <c r="CT509" s="5"/>
      <c r="CU509" s="5"/>
      <c r="CV509" s="5"/>
      <c r="CW509" s="5"/>
      <c r="CX509" s="5"/>
      <c r="CY509" s="5"/>
      <c r="CZ509" s="5"/>
      <c r="DA509" s="5"/>
      <c r="DB509" s="5"/>
      <c r="DC509" s="5"/>
      <c r="DD509" s="5"/>
      <c r="DE509" s="5"/>
      <c r="DF509" s="5"/>
      <c r="DG509" s="5"/>
      <c r="DH509" s="5"/>
      <c r="DI509" s="5"/>
      <c r="DJ509" s="5"/>
      <c r="DK509" s="5"/>
      <c r="DL509" s="5"/>
      <c r="DM509" s="5"/>
      <c r="DN509" s="5"/>
      <c r="DO509" s="5"/>
      <c r="DP509" s="5"/>
      <c r="DQ509" s="5"/>
      <c r="DR509" s="5"/>
      <c r="DS509" s="5"/>
      <c r="DT509" s="5"/>
      <c r="DU509" s="5"/>
      <c r="DV509" s="5"/>
    </row>
    <row r="510" spans="21:126" x14ac:dyDescent="0.2">
      <c r="U510" s="5"/>
      <c r="V510" s="5"/>
      <c r="W510" s="5"/>
      <c r="AK510" s="5"/>
      <c r="AL510" s="5"/>
      <c r="AM510" s="5"/>
      <c r="AO510" s="5"/>
      <c r="AP510" s="5"/>
      <c r="AQ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  <c r="BO510" s="5"/>
      <c r="BP510" s="5"/>
      <c r="BQ510" s="5"/>
      <c r="BR510" s="5"/>
      <c r="BS510" s="5"/>
      <c r="BT510" s="5"/>
      <c r="BU510" s="5"/>
      <c r="BV510" s="5"/>
      <c r="BW510" s="5"/>
      <c r="BX510" s="5"/>
      <c r="BY510" s="5"/>
      <c r="BZ510" s="5"/>
      <c r="CA510" s="5"/>
      <c r="CB510" s="5"/>
      <c r="CC510" s="5"/>
      <c r="CD510" s="5"/>
      <c r="CE510" s="5"/>
      <c r="CF510" s="5"/>
      <c r="CG510" s="5"/>
      <c r="CH510" s="5"/>
      <c r="CI510" s="5"/>
      <c r="CJ510" s="5"/>
      <c r="CK510" s="5"/>
      <c r="CL510" s="5"/>
      <c r="CM510" s="5"/>
      <c r="CN510" s="5"/>
      <c r="CO510" s="5"/>
      <c r="CP510" s="5"/>
      <c r="CQ510" s="5"/>
      <c r="CR510" s="5"/>
      <c r="CS510" s="5"/>
      <c r="CT510" s="5"/>
      <c r="CU510" s="5"/>
      <c r="CV510" s="5"/>
      <c r="CW510" s="5"/>
      <c r="CX510" s="5"/>
      <c r="CY510" s="5"/>
      <c r="CZ510" s="5"/>
      <c r="DA510" s="5"/>
      <c r="DB510" s="5"/>
      <c r="DC510" s="5"/>
      <c r="DD510" s="5"/>
      <c r="DE510" s="5"/>
      <c r="DF510" s="5"/>
      <c r="DG510" s="5"/>
      <c r="DH510" s="5"/>
      <c r="DI510" s="5"/>
      <c r="DJ510" s="5"/>
      <c r="DK510" s="5"/>
      <c r="DL510" s="5"/>
      <c r="DM510" s="5"/>
      <c r="DN510" s="5"/>
      <c r="DO510" s="5"/>
      <c r="DP510" s="5"/>
      <c r="DQ510" s="5"/>
      <c r="DR510" s="5"/>
      <c r="DS510" s="5"/>
      <c r="DT510" s="5"/>
      <c r="DU510" s="5"/>
      <c r="DV510" s="5"/>
    </row>
    <row r="511" spans="21:126" x14ac:dyDescent="0.2">
      <c r="U511" s="5"/>
      <c r="V511" s="5"/>
      <c r="W511" s="5"/>
      <c r="AK511" s="5"/>
      <c r="AL511" s="5"/>
      <c r="AM511" s="5"/>
      <c r="AO511" s="5"/>
      <c r="AP511" s="5"/>
      <c r="AQ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  <c r="BO511" s="5"/>
      <c r="BP511" s="5"/>
      <c r="BQ511" s="5"/>
      <c r="BR511" s="5"/>
      <c r="BS511" s="5"/>
      <c r="BT511" s="5"/>
      <c r="BU511" s="5"/>
      <c r="BV511" s="5"/>
      <c r="BW511" s="5"/>
      <c r="BX511" s="5"/>
      <c r="BY511" s="5"/>
      <c r="BZ511" s="5"/>
      <c r="CA511" s="5"/>
      <c r="CB511" s="5"/>
      <c r="CC511" s="5"/>
      <c r="CD511" s="5"/>
      <c r="CE511" s="5"/>
      <c r="CF511" s="5"/>
      <c r="CG511" s="5"/>
      <c r="CH511" s="5"/>
      <c r="CI511" s="5"/>
      <c r="CJ511" s="5"/>
      <c r="CK511" s="5"/>
      <c r="CL511" s="5"/>
      <c r="CM511" s="5"/>
      <c r="CN511" s="5"/>
      <c r="CO511" s="5"/>
      <c r="CP511" s="5"/>
      <c r="CQ511" s="5"/>
      <c r="CR511" s="5"/>
      <c r="CS511" s="5"/>
      <c r="CT511" s="5"/>
      <c r="CU511" s="5"/>
      <c r="CV511" s="5"/>
      <c r="CW511" s="5"/>
      <c r="CX511" s="5"/>
      <c r="CY511" s="5"/>
      <c r="CZ511" s="5"/>
      <c r="DA511" s="5"/>
      <c r="DB511" s="5"/>
      <c r="DC511" s="5"/>
      <c r="DD511" s="5"/>
      <c r="DE511" s="5"/>
      <c r="DF511" s="5"/>
      <c r="DG511" s="5"/>
      <c r="DH511" s="5"/>
      <c r="DI511" s="5"/>
      <c r="DJ511" s="5"/>
      <c r="DK511" s="5"/>
      <c r="DL511" s="5"/>
      <c r="DM511" s="5"/>
      <c r="DN511" s="5"/>
      <c r="DO511" s="5"/>
      <c r="DP511" s="5"/>
      <c r="DQ511" s="5"/>
      <c r="DR511" s="5"/>
      <c r="DS511" s="5"/>
      <c r="DT511" s="5"/>
      <c r="DU511" s="5"/>
      <c r="DV511" s="5"/>
    </row>
    <row r="512" spans="21:126" x14ac:dyDescent="0.2">
      <c r="U512" s="5"/>
      <c r="V512" s="5"/>
      <c r="W512" s="5"/>
      <c r="AK512" s="5"/>
      <c r="AL512" s="5"/>
      <c r="AM512" s="5"/>
      <c r="AO512" s="5"/>
      <c r="AP512" s="5"/>
      <c r="AQ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  <c r="BO512" s="5"/>
      <c r="BP512" s="5"/>
      <c r="BQ512" s="5"/>
      <c r="BR512" s="5"/>
      <c r="BS512" s="5"/>
      <c r="BT512" s="5"/>
      <c r="BU512" s="5"/>
      <c r="BV512" s="5"/>
      <c r="BW512" s="5"/>
      <c r="BX512" s="5"/>
      <c r="BY512" s="5"/>
      <c r="BZ512" s="5"/>
      <c r="CA512" s="5"/>
      <c r="CB512" s="5"/>
      <c r="CC512" s="5"/>
      <c r="CD512" s="5"/>
      <c r="CE512" s="5"/>
      <c r="CF512" s="5"/>
      <c r="CG512" s="5"/>
      <c r="CH512" s="5"/>
      <c r="CI512" s="5"/>
      <c r="CJ512" s="5"/>
      <c r="CK512" s="5"/>
      <c r="CL512" s="5"/>
      <c r="CM512" s="5"/>
      <c r="CN512" s="5"/>
      <c r="CO512" s="5"/>
      <c r="CP512" s="5"/>
      <c r="CQ512" s="5"/>
      <c r="CR512" s="5"/>
      <c r="CS512" s="5"/>
      <c r="CT512" s="5"/>
      <c r="CU512" s="5"/>
      <c r="CV512" s="5"/>
      <c r="CW512" s="5"/>
      <c r="CX512" s="5"/>
      <c r="CY512" s="5"/>
      <c r="CZ512" s="5"/>
      <c r="DA512" s="5"/>
      <c r="DB512" s="5"/>
      <c r="DC512" s="5"/>
      <c r="DD512" s="5"/>
      <c r="DE512" s="5"/>
      <c r="DF512" s="5"/>
      <c r="DG512" s="5"/>
      <c r="DH512" s="5"/>
      <c r="DI512" s="5"/>
      <c r="DJ512" s="5"/>
      <c r="DK512" s="5"/>
      <c r="DL512" s="5"/>
      <c r="DM512" s="5"/>
      <c r="DN512" s="5"/>
      <c r="DO512" s="5"/>
      <c r="DP512" s="5"/>
      <c r="DQ512" s="5"/>
      <c r="DR512" s="5"/>
      <c r="DS512" s="5"/>
      <c r="DT512" s="5"/>
      <c r="DU512" s="5"/>
      <c r="DV512" s="5"/>
    </row>
    <row r="513" spans="21:126" x14ac:dyDescent="0.2">
      <c r="U513" s="5"/>
      <c r="V513" s="5"/>
      <c r="W513" s="5"/>
      <c r="AK513" s="5"/>
      <c r="AL513" s="5"/>
      <c r="AM513" s="5"/>
      <c r="AO513" s="5"/>
      <c r="AP513" s="5"/>
      <c r="AQ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  <c r="BO513" s="5"/>
      <c r="BP513" s="5"/>
      <c r="BQ513" s="5"/>
      <c r="BR513" s="5"/>
      <c r="BS513" s="5"/>
      <c r="BT513" s="5"/>
      <c r="BU513" s="5"/>
      <c r="BV513" s="5"/>
      <c r="BW513" s="5"/>
      <c r="BX513" s="5"/>
      <c r="BY513" s="5"/>
      <c r="BZ513" s="5"/>
      <c r="CA513" s="5"/>
      <c r="CB513" s="5"/>
      <c r="CC513" s="5"/>
      <c r="CD513" s="5"/>
      <c r="CE513" s="5"/>
      <c r="CF513" s="5"/>
      <c r="CG513" s="5"/>
      <c r="CH513" s="5"/>
      <c r="CI513" s="5"/>
      <c r="CJ513" s="5"/>
      <c r="CK513" s="5"/>
      <c r="CL513" s="5"/>
      <c r="CM513" s="5"/>
      <c r="CN513" s="5"/>
      <c r="CO513" s="5"/>
      <c r="CP513" s="5"/>
      <c r="CQ513" s="5"/>
      <c r="CR513" s="5"/>
      <c r="CS513" s="5"/>
      <c r="CT513" s="5"/>
      <c r="CU513" s="5"/>
      <c r="CV513" s="5"/>
      <c r="CW513" s="5"/>
      <c r="CX513" s="5"/>
      <c r="CY513" s="5"/>
      <c r="CZ513" s="5"/>
      <c r="DA513" s="5"/>
      <c r="DB513" s="5"/>
      <c r="DC513" s="5"/>
      <c r="DD513" s="5"/>
      <c r="DE513" s="5"/>
      <c r="DF513" s="5"/>
      <c r="DG513" s="5"/>
      <c r="DH513" s="5"/>
      <c r="DI513" s="5"/>
      <c r="DJ513" s="5"/>
      <c r="DK513" s="5"/>
      <c r="DL513" s="5"/>
      <c r="DM513" s="5"/>
      <c r="DN513" s="5"/>
      <c r="DO513" s="5"/>
      <c r="DP513" s="5"/>
      <c r="DQ513" s="5"/>
      <c r="DR513" s="5"/>
      <c r="DS513" s="5"/>
      <c r="DT513" s="5"/>
      <c r="DU513" s="5"/>
      <c r="DV513" s="5"/>
    </row>
    <row r="514" spans="21:126" x14ac:dyDescent="0.2">
      <c r="U514" s="5"/>
      <c r="V514" s="5"/>
      <c r="W514" s="5"/>
      <c r="AK514" s="5"/>
      <c r="AL514" s="5"/>
      <c r="AM514" s="5"/>
      <c r="AO514" s="5"/>
      <c r="AP514" s="5"/>
      <c r="AQ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  <c r="BO514" s="5"/>
      <c r="BP514" s="5"/>
      <c r="BQ514" s="5"/>
      <c r="BR514" s="5"/>
      <c r="BS514" s="5"/>
      <c r="BT514" s="5"/>
      <c r="BU514" s="5"/>
      <c r="BV514" s="5"/>
      <c r="BW514" s="5"/>
      <c r="BX514" s="5"/>
      <c r="BY514" s="5"/>
      <c r="BZ514" s="5"/>
      <c r="CA514" s="5"/>
      <c r="CB514" s="5"/>
      <c r="CC514" s="5"/>
      <c r="CD514" s="5"/>
      <c r="CE514" s="5"/>
      <c r="CF514" s="5"/>
      <c r="CG514" s="5"/>
      <c r="CH514" s="5"/>
      <c r="CI514" s="5"/>
      <c r="CJ514" s="5"/>
      <c r="CK514" s="5"/>
      <c r="CL514" s="5"/>
      <c r="CM514" s="5"/>
      <c r="CN514" s="5"/>
      <c r="CO514" s="5"/>
      <c r="CP514" s="5"/>
      <c r="CQ514" s="5"/>
      <c r="CR514" s="5"/>
      <c r="CS514" s="5"/>
      <c r="CT514" s="5"/>
      <c r="CU514" s="5"/>
      <c r="CV514" s="5"/>
      <c r="CW514" s="5"/>
      <c r="CX514" s="5"/>
      <c r="CY514" s="5"/>
      <c r="CZ514" s="5"/>
      <c r="DA514" s="5"/>
      <c r="DB514" s="5"/>
      <c r="DC514" s="5"/>
      <c r="DD514" s="5"/>
      <c r="DE514" s="5"/>
      <c r="DF514" s="5"/>
      <c r="DG514" s="5"/>
      <c r="DH514" s="5"/>
      <c r="DI514" s="5"/>
      <c r="DJ514" s="5"/>
      <c r="DK514" s="5"/>
      <c r="DL514" s="5"/>
      <c r="DM514" s="5"/>
      <c r="DN514" s="5"/>
      <c r="DO514" s="5"/>
      <c r="DP514" s="5"/>
      <c r="DQ514" s="5"/>
      <c r="DR514" s="5"/>
      <c r="DS514" s="5"/>
      <c r="DT514" s="5"/>
      <c r="DU514" s="5"/>
      <c r="DV514" s="5"/>
    </row>
    <row r="515" spans="21:126" x14ac:dyDescent="0.2">
      <c r="U515" s="5"/>
      <c r="V515" s="5"/>
      <c r="W515" s="5"/>
      <c r="AK515" s="5"/>
      <c r="AL515" s="5"/>
      <c r="AM515" s="5"/>
      <c r="AO515" s="5"/>
      <c r="AP515" s="5"/>
      <c r="AQ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  <c r="BO515" s="5"/>
      <c r="BP515" s="5"/>
      <c r="BQ515" s="5"/>
      <c r="BR515" s="5"/>
      <c r="BS515" s="5"/>
      <c r="BT515" s="5"/>
      <c r="BU515" s="5"/>
      <c r="BV515" s="5"/>
      <c r="BW515" s="5"/>
      <c r="BX515" s="5"/>
      <c r="BY515" s="5"/>
      <c r="BZ515" s="5"/>
      <c r="CA515" s="5"/>
      <c r="CB515" s="5"/>
      <c r="CC515" s="5"/>
      <c r="CD515" s="5"/>
      <c r="CE515" s="5"/>
      <c r="CF515" s="5"/>
      <c r="CG515" s="5"/>
      <c r="CH515" s="5"/>
      <c r="CI515" s="5"/>
      <c r="CJ515" s="5"/>
      <c r="CK515" s="5"/>
      <c r="CL515" s="5"/>
      <c r="CM515" s="5"/>
      <c r="CN515" s="5"/>
      <c r="CO515" s="5"/>
      <c r="CP515" s="5"/>
      <c r="CQ515" s="5"/>
      <c r="CR515" s="5"/>
      <c r="CS515" s="5"/>
      <c r="CT515" s="5"/>
      <c r="CU515" s="5"/>
      <c r="CV515" s="5"/>
      <c r="CW515" s="5"/>
      <c r="CX515" s="5"/>
      <c r="CY515" s="5"/>
      <c r="CZ515" s="5"/>
      <c r="DA515" s="5"/>
      <c r="DB515" s="5"/>
      <c r="DC515" s="5"/>
      <c r="DD515" s="5"/>
      <c r="DE515" s="5"/>
      <c r="DF515" s="5"/>
      <c r="DG515" s="5"/>
      <c r="DH515" s="5"/>
      <c r="DI515" s="5"/>
      <c r="DJ515" s="5"/>
      <c r="DK515" s="5"/>
      <c r="DL515" s="5"/>
      <c r="DM515" s="5"/>
      <c r="DN515" s="5"/>
      <c r="DO515" s="5"/>
      <c r="DP515" s="5"/>
      <c r="DQ515" s="5"/>
      <c r="DR515" s="5"/>
      <c r="DS515" s="5"/>
      <c r="DT515" s="5"/>
      <c r="DU515" s="5"/>
      <c r="DV515" s="5"/>
    </row>
    <row r="516" spans="21:126" x14ac:dyDescent="0.2">
      <c r="U516" s="5"/>
      <c r="V516" s="5"/>
      <c r="W516" s="5"/>
      <c r="AK516" s="5"/>
      <c r="AL516" s="5"/>
      <c r="AM516" s="5"/>
      <c r="AO516" s="5"/>
      <c r="AP516" s="5"/>
      <c r="AQ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  <c r="BO516" s="5"/>
      <c r="BP516" s="5"/>
      <c r="BQ516" s="5"/>
      <c r="BR516" s="5"/>
      <c r="BS516" s="5"/>
      <c r="BT516" s="5"/>
      <c r="BU516" s="5"/>
      <c r="BV516" s="5"/>
      <c r="BW516" s="5"/>
      <c r="BX516" s="5"/>
      <c r="BY516" s="5"/>
      <c r="BZ516" s="5"/>
      <c r="CA516" s="5"/>
      <c r="CB516" s="5"/>
      <c r="CC516" s="5"/>
      <c r="CD516" s="5"/>
      <c r="CE516" s="5"/>
      <c r="CF516" s="5"/>
      <c r="CG516" s="5"/>
      <c r="CH516" s="5"/>
      <c r="CI516" s="5"/>
      <c r="CJ516" s="5"/>
      <c r="CK516" s="5"/>
      <c r="CL516" s="5"/>
      <c r="CM516" s="5"/>
      <c r="CN516" s="5"/>
      <c r="CO516" s="5"/>
      <c r="CP516" s="5"/>
      <c r="CQ516" s="5"/>
      <c r="CR516" s="5"/>
      <c r="CS516" s="5"/>
      <c r="CT516" s="5"/>
      <c r="CU516" s="5"/>
      <c r="CV516" s="5"/>
      <c r="CW516" s="5"/>
      <c r="CX516" s="5"/>
      <c r="CY516" s="5"/>
      <c r="CZ516" s="5"/>
      <c r="DA516" s="5"/>
      <c r="DB516" s="5"/>
      <c r="DC516" s="5"/>
      <c r="DD516" s="5"/>
      <c r="DE516" s="5"/>
      <c r="DF516" s="5"/>
      <c r="DG516" s="5"/>
      <c r="DH516" s="5"/>
      <c r="DI516" s="5"/>
      <c r="DJ516" s="5"/>
      <c r="DK516" s="5"/>
      <c r="DL516" s="5"/>
      <c r="DM516" s="5"/>
      <c r="DN516" s="5"/>
      <c r="DO516" s="5"/>
      <c r="DP516" s="5"/>
      <c r="DQ516" s="5"/>
      <c r="DR516" s="5"/>
      <c r="DS516" s="5"/>
      <c r="DT516" s="5"/>
      <c r="DU516" s="5"/>
      <c r="DV516" s="5"/>
    </row>
    <row r="517" spans="21:126" x14ac:dyDescent="0.2">
      <c r="U517" s="5"/>
      <c r="V517" s="5"/>
      <c r="W517" s="5"/>
      <c r="AK517" s="5"/>
      <c r="AL517" s="5"/>
      <c r="AM517" s="5"/>
      <c r="AO517" s="5"/>
      <c r="AP517" s="5"/>
      <c r="AQ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  <c r="BO517" s="5"/>
      <c r="BP517" s="5"/>
      <c r="BQ517" s="5"/>
      <c r="BR517" s="5"/>
      <c r="BS517" s="5"/>
      <c r="BT517" s="5"/>
      <c r="BU517" s="5"/>
      <c r="BV517" s="5"/>
      <c r="BW517" s="5"/>
      <c r="BX517" s="5"/>
      <c r="BY517" s="5"/>
      <c r="BZ517" s="5"/>
      <c r="CA517" s="5"/>
      <c r="CB517" s="5"/>
      <c r="CC517" s="5"/>
      <c r="CD517" s="5"/>
      <c r="CE517" s="5"/>
      <c r="CF517" s="5"/>
      <c r="CG517" s="5"/>
      <c r="CH517" s="5"/>
      <c r="CI517" s="5"/>
      <c r="CJ517" s="5"/>
      <c r="CK517" s="5"/>
      <c r="CL517" s="5"/>
      <c r="CM517" s="5"/>
      <c r="CN517" s="5"/>
      <c r="CO517" s="5"/>
      <c r="CP517" s="5"/>
      <c r="CQ517" s="5"/>
      <c r="CR517" s="5"/>
      <c r="CS517" s="5"/>
      <c r="CT517" s="5"/>
      <c r="CU517" s="5"/>
      <c r="CV517" s="5"/>
      <c r="CW517" s="5"/>
      <c r="CX517" s="5"/>
      <c r="CY517" s="5"/>
      <c r="CZ517" s="5"/>
      <c r="DA517" s="5"/>
      <c r="DB517" s="5"/>
      <c r="DC517" s="5"/>
      <c r="DD517" s="5"/>
      <c r="DE517" s="5"/>
      <c r="DF517" s="5"/>
      <c r="DG517" s="5"/>
      <c r="DH517" s="5"/>
      <c r="DI517" s="5"/>
      <c r="DJ517" s="5"/>
      <c r="DK517" s="5"/>
      <c r="DL517" s="5"/>
      <c r="DM517" s="5"/>
      <c r="DN517" s="5"/>
      <c r="DO517" s="5"/>
      <c r="DP517" s="5"/>
      <c r="DQ517" s="5"/>
      <c r="DR517" s="5"/>
      <c r="DS517" s="5"/>
      <c r="DT517" s="5"/>
      <c r="DU517" s="5"/>
      <c r="DV517" s="5"/>
    </row>
    <row r="518" spans="21:126" x14ac:dyDescent="0.2">
      <c r="U518" s="5"/>
      <c r="V518" s="5"/>
      <c r="W518" s="5"/>
      <c r="AK518" s="5"/>
      <c r="AL518" s="5"/>
      <c r="AM518" s="5"/>
      <c r="AO518" s="5"/>
      <c r="AP518" s="5"/>
      <c r="AQ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  <c r="BO518" s="5"/>
      <c r="BP518" s="5"/>
      <c r="BQ518" s="5"/>
      <c r="BR518" s="5"/>
      <c r="BS518" s="5"/>
      <c r="BT518" s="5"/>
      <c r="BU518" s="5"/>
      <c r="BV518" s="5"/>
      <c r="BW518" s="5"/>
      <c r="BX518" s="5"/>
      <c r="BY518" s="5"/>
      <c r="BZ518" s="5"/>
      <c r="CA518" s="5"/>
      <c r="CB518" s="5"/>
      <c r="CC518" s="5"/>
      <c r="CD518" s="5"/>
      <c r="CE518" s="5"/>
      <c r="CF518" s="5"/>
      <c r="CG518" s="5"/>
      <c r="CH518" s="5"/>
      <c r="CI518" s="5"/>
      <c r="CJ518" s="5"/>
      <c r="CK518" s="5"/>
      <c r="CL518" s="5"/>
      <c r="CM518" s="5"/>
      <c r="CN518" s="5"/>
      <c r="CO518" s="5"/>
      <c r="CP518" s="5"/>
      <c r="CQ518" s="5"/>
      <c r="CR518" s="5"/>
      <c r="CS518" s="5"/>
      <c r="CT518" s="5"/>
      <c r="CU518" s="5"/>
      <c r="CV518" s="5"/>
      <c r="CW518" s="5"/>
      <c r="CX518" s="5"/>
      <c r="CY518" s="5"/>
      <c r="CZ518" s="5"/>
      <c r="DA518" s="5"/>
      <c r="DB518" s="5"/>
      <c r="DC518" s="5"/>
      <c r="DD518" s="5"/>
      <c r="DE518" s="5"/>
      <c r="DF518" s="5"/>
      <c r="DG518" s="5"/>
      <c r="DH518" s="5"/>
      <c r="DI518" s="5"/>
      <c r="DJ518" s="5"/>
      <c r="DK518" s="5"/>
      <c r="DL518" s="5"/>
      <c r="DM518" s="5"/>
      <c r="DN518" s="5"/>
      <c r="DO518" s="5"/>
      <c r="DP518" s="5"/>
      <c r="DQ518" s="5"/>
      <c r="DR518" s="5"/>
      <c r="DS518" s="5"/>
      <c r="DT518" s="5"/>
      <c r="DU518" s="5"/>
      <c r="DV518" s="5"/>
    </row>
    <row r="519" spans="21:126" x14ac:dyDescent="0.2">
      <c r="U519" s="5"/>
      <c r="V519" s="5"/>
      <c r="W519" s="5"/>
      <c r="AK519" s="5"/>
      <c r="AL519" s="5"/>
      <c r="AM519" s="5"/>
      <c r="AO519" s="5"/>
      <c r="AP519" s="5"/>
      <c r="AQ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  <c r="BO519" s="5"/>
      <c r="BP519" s="5"/>
      <c r="BQ519" s="5"/>
      <c r="BR519" s="5"/>
      <c r="BS519" s="5"/>
      <c r="BT519" s="5"/>
      <c r="BU519" s="5"/>
      <c r="BV519" s="5"/>
      <c r="BW519" s="5"/>
      <c r="BX519" s="5"/>
      <c r="BY519" s="5"/>
      <c r="BZ519" s="5"/>
      <c r="CA519" s="5"/>
      <c r="CB519" s="5"/>
      <c r="CC519" s="5"/>
      <c r="CD519" s="5"/>
      <c r="CE519" s="5"/>
      <c r="CF519" s="5"/>
      <c r="CG519" s="5"/>
      <c r="CH519" s="5"/>
      <c r="CI519" s="5"/>
      <c r="CJ519" s="5"/>
      <c r="CK519" s="5"/>
      <c r="CL519" s="5"/>
      <c r="CM519" s="5"/>
      <c r="CN519" s="5"/>
      <c r="CO519" s="5"/>
      <c r="CP519" s="5"/>
      <c r="CQ519" s="5"/>
      <c r="CR519" s="5"/>
      <c r="CS519" s="5"/>
      <c r="CT519" s="5"/>
      <c r="CU519" s="5"/>
      <c r="CV519" s="5"/>
      <c r="CW519" s="5"/>
      <c r="CX519" s="5"/>
      <c r="CY519" s="5"/>
      <c r="CZ519" s="5"/>
      <c r="DA519" s="5"/>
      <c r="DB519" s="5"/>
      <c r="DC519" s="5"/>
      <c r="DD519" s="5"/>
      <c r="DE519" s="5"/>
      <c r="DF519" s="5"/>
      <c r="DG519" s="5"/>
      <c r="DH519" s="5"/>
      <c r="DI519" s="5"/>
      <c r="DJ519" s="5"/>
      <c r="DK519" s="5"/>
      <c r="DL519" s="5"/>
      <c r="DM519" s="5"/>
      <c r="DN519" s="5"/>
      <c r="DO519" s="5"/>
      <c r="DP519" s="5"/>
      <c r="DQ519" s="5"/>
      <c r="DR519" s="5"/>
      <c r="DS519" s="5"/>
      <c r="DT519" s="5"/>
      <c r="DU519" s="5"/>
      <c r="DV519" s="5"/>
    </row>
    <row r="520" spans="21:126" x14ac:dyDescent="0.2">
      <c r="U520" s="5"/>
      <c r="V520" s="5"/>
      <c r="W520" s="5"/>
      <c r="AK520" s="5"/>
      <c r="AL520" s="5"/>
      <c r="AM520" s="5"/>
      <c r="AO520" s="5"/>
      <c r="AP520" s="5"/>
      <c r="AQ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  <c r="BO520" s="5"/>
      <c r="BP520" s="5"/>
      <c r="BQ520" s="5"/>
      <c r="BR520" s="5"/>
      <c r="BS520" s="5"/>
      <c r="BT520" s="5"/>
      <c r="BU520" s="5"/>
      <c r="BV520" s="5"/>
      <c r="BW520" s="5"/>
      <c r="BX520" s="5"/>
      <c r="BY520" s="5"/>
      <c r="BZ520" s="5"/>
      <c r="CA520" s="5"/>
      <c r="CB520" s="5"/>
      <c r="CC520" s="5"/>
      <c r="CD520" s="5"/>
      <c r="CE520" s="5"/>
      <c r="CF520" s="5"/>
      <c r="CG520" s="5"/>
      <c r="CH520" s="5"/>
      <c r="CI520" s="5"/>
      <c r="CJ520" s="5"/>
      <c r="CK520" s="5"/>
      <c r="CL520" s="5"/>
      <c r="CM520" s="5"/>
      <c r="CN520" s="5"/>
      <c r="CO520" s="5"/>
      <c r="CP520" s="5"/>
      <c r="CQ520" s="5"/>
      <c r="CR520" s="5"/>
      <c r="CS520" s="5"/>
      <c r="CT520" s="5"/>
      <c r="CU520" s="5"/>
      <c r="CV520" s="5"/>
      <c r="CW520" s="5"/>
      <c r="CX520" s="5"/>
      <c r="CY520" s="5"/>
      <c r="CZ520" s="5"/>
      <c r="DA520" s="5"/>
      <c r="DB520" s="5"/>
      <c r="DC520" s="5"/>
      <c r="DD520" s="5"/>
      <c r="DE520" s="5"/>
      <c r="DF520" s="5"/>
      <c r="DG520" s="5"/>
      <c r="DH520" s="5"/>
      <c r="DI520" s="5"/>
      <c r="DJ520" s="5"/>
      <c r="DK520" s="5"/>
      <c r="DL520" s="5"/>
      <c r="DM520" s="5"/>
      <c r="DN520" s="5"/>
      <c r="DO520" s="5"/>
      <c r="DP520" s="5"/>
      <c r="DQ520" s="5"/>
      <c r="DR520" s="5"/>
      <c r="DS520" s="5"/>
      <c r="DT520" s="5"/>
      <c r="DU520" s="5"/>
      <c r="DV520" s="5"/>
    </row>
    <row r="521" spans="21:126" x14ac:dyDescent="0.2">
      <c r="U521" s="5"/>
      <c r="V521" s="5"/>
      <c r="W521" s="5"/>
      <c r="AK521" s="5"/>
      <c r="AL521" s="5"/>
      <c r="AM521" s="5"/>
      <c r="AO521" s="5"/>
      <c r="AP521" s="5"/>
      <c r="AQ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  <c r="BO521" s="5"/>
      <c r="BP521" s="5"/>
      <c r="BQ521" s="5"/>
      <c r="BR521" s="5"/>
      <c r="BS521" s="5"/>
      <c r="BT521" s="5"/>
      <c r="BU521" s="5"/>
      <c r="BV521" s="5"/>
      <c r="BW521" s="5"/>
      <c r="BX521" s="5"/>
      <c r="BY521" s="5"/>
      <c r="BZ521" s="5"/>
      <c r="CA521" s="5"/>
      <c r="CB521" s="5"/>
      <c r="CC521" s="5"/>
      <c r="CD521" s="5"/>
      <c r="CE521" s="5"/>
      <c r="CF521" s="5"/>
      <c r="CG521" s="5"/>
      <c r="CH521" s="5"/>
      <c r="CI521" s="5"/>
      <c r="CJ521" s="5"/>
      <c r="CK521" s="5"/>
      <c r="CL521" s="5"/>
      <c r="CM521" s="5"/>
      <c r="CN521" s="5"/>
      <c r="CO521" s="5"/>
      <c r="CP521" s="5"/>
      <c r="CQ521" s="5"/>
      <c r="CR521" s="5"/>
      <c r="CS521" s="5"/>
      <c r="CT521" s="5"/>
      <c r="CU521" s="5"/>
      <c r="CV521" s="5"/>
      <c r="CW521" s="5"/>
      <c r="CX521" s="5"/>
      <c r="CY521" s="5"/>
      <c r="CZ521" s="5"/>
      <c r="DA521" s="5"/>
      <c r="DB521" s="5"/>
      <c r="DC521" s="5"/>
      <c r="DD521" s="5"/>
      <c r="DE521" s="5"/>
      <c r="DF521" s="5"/>
      <c r="DG521" s="5"/>
      <c r="DH521" s="5"/>
      <c r="DI521" s="5"/>
      <c r="DJ521" s="5"/>
      <c r="DK521" s="5"/>
      <c r="DL521" s="5"/>
      <c r="DM521" s="5"/>
      <c r="DN521" s="5"/>
      <c r="DO521" s="5"/>
      <c r="DP521" s="5"/>
      <c r="DQ521" s="5"/>
      <c r="DR521" s="5"/>
      <c r="DS521" s="5"/>
      <c r="DT521" s="5"/>
      <c r="DU521" s="5"/>
      <c r="DV521" s="5"/>
    </row>
    <row r="522" spans="21:126" x14ac:dyDescent="0.2">
      <c r="U522" s="5"/>
      <c r="V522" s="5"/>
      <c r="W522" s="5"/>
      <c r="AK522" s="5"/>
      <c r="AL522" s="5"/>
      <c r="AM522" s="5"/>
      <c r="AO522" s="5"/>
      <c r="AP522" s="5"/>
      <c r="AQ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  <c r="BO522" s="5"/>
      <c r="BP522" s="5"/>
      <c r="BQ522" s="5"/>
      <c r="BR522" s="5"/>
      <c r="BS522" s="5"/>
      <c r="BT522" s="5"/>
      <c r="BU522" s="5"/>
      <c r="BV522" s="5"/>
      <c r="BW522" s="5"/>
      <c r="BX522" s="5"/>
      <c r="BY522" s="5"/>
      <c r="BZ522" s="5"/>
      <c r="CA522" s="5"/>
      <c r="CB522" s="5"/>
      <c r="CC522" s="5"/>
      <c r="CD522" s="5"/>
      <c r="CE522" s="5"/>
      <c r="CF522" s="5"/>
      <c r="CG522" s="5"/>
      <c r="CH522" s="5"/>
      <c r="CI522" s="5"/>
      <c r="CJ522" s="5"/>
      <c r="CK522" s="5"/>
      <c r="CL522" s="5"/>
      <c r="CM522" s="5"/>
      <c r="CN522" s="5"/>
      <c r="CO522" s="5"/>
      <c r="CP522" s="5"/>
      <c r="CQ522" s="5"/>
      <c r="CR522" s="5"/>
      <c r="CS522" s="5"/>
      <c r="CT522" s="5"/>
      <c r="CU522" s="5"/>
      <c r="CV522" s="5"/>
      <c r="CW522" s="5"/>
      <c r="CX522" s="5"/>
      <c r="CY522" s="5"/>
      <c r="CZ522" s="5"/>
      <c r="DA522" s="5"/>
      <c r="DB522" s="5"/>
      <c r="DC522" s="5"/>
      <c r="DD522" s="5"/>
      <c r="DE522" s="5"/>
      <c r="DF522" s="5"/>
      <c r="DG522" s="5"/>
      <c r="DH522" s="5"/>
      <c r="DI522" s="5"/>
      <c r="DJ522" s="5"/>
      <c r="DK522" s="5"/>
      <c r="DL522" s="5"/>
      <c r="DM522" s="5"/>
      <c r="DN522" s="5"/>
      <c r="DO522" s="5"/>
      <c r="DP522" s="5"/>
      <c r="DQ522" s="5"/>
      <c r="DR522" s="5"/>
      <c r="DS522" s="5"/>
      <c r="DT522" s="5"/>
      <c r="DU522" s="5"/>
      <c r="DV522" s="5"/>
    </row>
    <row r="523" spans="21:126" x14ac:dyDescent="0.2">
      <c r="U523" s="5"/>
      <c r="V523" s="5"/>
      <c r="W523" s="5"/>
      <c r="AK523" s="5"/>
      <c r="AL523" s="5"/>
      <c r="AM523" s="5"/>
      <c r="AO523" s="5"/>
      <c r="AP523" s="5"/>
      <c r="AQ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  <c r="BO523" s="5"/>
      <c r="BP523" s="5"/>
      <c r="BQ523" s="5"/>
      <c r="BR523" s="5"/>
      <c r="BS523" s="5"/>
      <c r="BT523" s="5"/>
      <c r="BU523" s="5"/>
      <c r="BV523" s="5"/>
      <c r="BW523" s="5"/>
      <c r="BX523" s="5"/>
      <c r="BY523" s="5"/>
      <c r="BZ523" s="5"/>
      <c r="CA523" s="5"/>
      <c r="CB523" s="5"/>
      <c r="CC523" s="5"/>
      <c r="CD523" s="5"/>
      <c r="CE523" s="5"/>
      <c r="CF523" s="5"/>
      <c r="CG523" s="5"/>
      <c r="CH523" s="5"/>
      <c r="CI523" s="5"/>
      <c r="CJ523" s="5"/>
      <c r="CK523" s="5"/>
      <c r="CL523" s="5"/>
      <c r="CM523" s="5"/>
      <c r="CN523" s="5"/>
      <c r="CO523" s="5"/>
      <c r="CP523" s="5"/>
      <c r="CQ523" s="5"/>
      <c r="CR523" s="5"/>
      <c r="CS523" s="5"/>
      <c r="CT523" s="5"/>
      <c r="CU523" s="5"/>
      <c r="CV523" s="5"/>
      <c r="CW523" s="5"/>
      <c r="CX523" s="5"/>
      <c r="CY523" s="5"/>
      <c r="CZ523" s="5"/>
      <c r="DA523" s="5"/>
      <c r="DB523" s="5"/>
      <c r="DC523" s="5"/>
      <c r="DD523" s="5"/>
      <c r="DE523" s="5"/>
      <c r="DF523" s="5"/>
      <c r="DG523" s="5"/>
      <c r="DH523" s="5"/>
      <c r="DI523" s="5"/>
      <c r="DJ523" s="5"/>
      <c r="DK523" s="5"/>
      <c r="DL523" s="5"/>
      <c r="DM523" s="5"/>
      <c r="DN523" s="5"/>
      <c r="DO523" s="5"/>
      <c r="DP523" s="5"/>
      <c r="DQ523" s="5"/>
      <c r="DR523" s="5"/>
      <c r="DS523" s="5"/>
      <c r="DT523" s="5"/>
      <c r="DU523" s="5"/>
      <c r="DV523" s="5"/>
    </row>
    <row r="524" spans="21:126" x14ac:dyDescent="0.2">
      <c r="U524" s="5"/>
      <c r="V524" s="5"/>
      <c r="W524" s="5"/>
      <c r="AK524" s="5"/>
      <c r="AL524" s="5"/>
      <c r="AM524" s="5"/>
      <c r="AO524" s="5"/>
      <c r="AP524" s="5"/>
      <c r="AQ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  <c r="BO524" s="5"/>
      <c r="BP524" s="5"/>
      <c r="BQ524" s="5"/>
      <c r="BR524" s="5"/>
      <c r="BS524" s="5"/>
      <c r="BT524" s="5"/>
      <c r="BU524" s="5"/>
      <c r="BV524" s="5"/>
      <c r="BW524" s="5"/>
      <c r="BX524" s="5"/>
      <c r="BY524" s="5"/>
      <c r="BZ524" s="5"/>
      <c r="CA524" s="5"/>
      <c r="CB524" s="5"/>
      <c r="CC524" s="5"/>
      <c r="CD524" s="5"/>
      <c r="CE524" s="5"/>
      <c r="CF524" s="5"/>
      <c r="CG524" s="5"/>
      <c r="CH524" s="5"/>
      <c r="CI524" s="5"/>
      <c r="CJ524" s="5"/>
      <c r="CK524" s="5"/>
      <c r="CL524" s="5"/>
      <c r="CM524" s="5"/>
      <c r="CN524" s="5"/>
      <c r="CO524" s="5"/>
      <c r="CP524" s="5"/>
      <c r="CQ524" s="5"/>
      <c r="CR524" s="5"/>
      <c r="CS524" s="5"/>
      <c r="CT524" s="5"/>
      <c r="CU524" s="5"/>
      <c r="CV524" s="5"/>
      <c r="CW524" s="5"/>
      <c r="CX524" s="5"/>
      <c r="CY524" s="5"/>
      <c r="CZ524" s="5"/>
      <c r="DA524" s="5"/>
      <c r="DB524" s="5"/>
      <c r="DC524" s="5"/>
      <c r="DD524" s="5"/>
      <c r="DE524" s="5"/>
      <c r="DF524" s="5"/>
      <c r="DG524" s="5"/>
      <c r="DH524" s="5"/>
      <c r="DI524" s="5"/>
      <c r="DJ524" s="5"/>
      <c r="DK524" s="5"/>
      <c r="DL524" s="5"/>
      <c r="DM524" s="5"/>
      <c r="DN524" s="5"/>
      <c r="DO524" s="5"/>
      <c r="DP524" s="5"/>
      <c r="DQ524" s="5"/>
      <c r="DR524" s="5"/>
      <c r="DS524" s="5"/>
      <c r="DT524" s="5"/>
      <c r="DU524" s="5"/>
      <c r="DV524" s="5"/>
    </row>
    <row r="525" spans="21:126" x14ac:dyDescent="0.2">
      <c r="U525" s="5"/>
      <c r="V525" s="5"/>
      <c r="W525" s="5"/>
      <c r="AK525" s="5"/>
      <c r="AL525" s="5"/>
      <c r="AM525" s="5"/>
      <c r="AO525" s="5"/>
      <c r="AP525" s="5"/>
      <c r="AQ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  <c r="BO525" s="5"/>
      <c r="BP525" s="5"/>
      <c r="BQ525" s="5"/>
      <c r="BR525" s="5"/>
      <c r="BS525" s="5"/>
      <c r="BT525" s="5"/>
      <c r="BU525" s="5"/>
      <c r="BV525" s="5"/>
      <c r="BW525" s="5"/>
      <c r="BX525" s="5"/>
      <c r="BY525" s="5"/>
      <c r="BZ525" s="5"/>
      <c r="CA525" s="5"/>
      <c r="CB525" s="5"/>
      <c r="CC525" s="5"/>
      <c r="CD525" s="5"/>
      <c r="CE525" s="5"/>
      <c r="CF525" s="5"/>
      <c r="CG525" s="5"/>
      <c r="CH525" s="5"/>
      <c r="CI525" s="5"/>
      <c r="CJ525" s="5"/>
      <c r="CK525" s="5"/>
      <c r="CL525" s="5"/>
      <c r="CM525" s="5"/>
      <c r="CN525" s="5"/>
      <c r="CO525" s="5"/>
      <c r="CP525" s="5"/>
      <c r="CQ525" s="5"/>
      <c r="CR525" s="5"/>
      <c r="CS525" s="5"/>
      <c r="CT525" s="5"/>
      <c r="CU525" s="5"/>
      <c r="CV525" s="5"/>
      <c r="CW525" s="5"/>
      <c r="CX525" s="5"/>
      <c r="CY525" s="5"/>
      <c r="CZ525" s="5"/>
      <c r="DA525" s="5"/>
      <c r="DB525" s="5"/>
      <c r="DC525" s="5"/>
      <c r="DD525" s="5"/>
      <c r="DE525" s="5"/>
      <c r="DF525" s="5"/>
      <c r="DG525" s="5"/>
      <c r="DH525" s="5"/>
      <c r="DI525" s="5"/>
      <c r="DJ525" s="5"/>
      <c r="DK525" s="5"/>
      <c r="DL525" s="5"/>
      <c r="DM525" s="5"/>
      <c r="DN525" s="5"/>
      <c r="DO525" s="5"/>
      <c r="DP525" s="5"/>
      <c r="DQ525" s="5"/>
      <c r="DR525" s="5"/>
      <c r="DS525" s="5"/>
      <c r="DT525" s="5"/>
      <c r="DU525" s="5"/>
      <c r="DV525" s="5"/>
    </row>
    <row r="526" spans="21:126" x14ac:dyDescent="0.2">
      <c r="U526" s="5"/>
      <c r="V526" s="5"/>
      <c r="W526" s="5"/>
      <c r="AK526" s="5"/>
      <c r="AL526" s="5"/>
      <c r="AM526" s="5"/>
      <c r="AO526" s="5"/>
      <c r="AP526" s="5"/>
      <c r="AQ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  <c r="BO526" s="5"/>
      <c r="BP526" s="5"/>
      <c r="BQ526" s="5"/>
      <c r="BR526" s="5"/>
      <c r="BS526" s="5"/>
      <c r="BT526" s="5"/>
      <c r="BU526" s="5"/>
      <c r="BV526" s="5"/>
      <c r="BW526" s="5"/>
      <c r="BX526" s="5"/>
      <c r="BY526" s="5"/>
      <c r="BZ526" s="5"/>
      <c r="CA526" s="5"/>
      <c r="CB526" s="5"/>
      <c r="CC526" s="5"/>
      <c r="CD526" s="5"/>
      <c r="CE526" s="5"/>
      <c r="CF526" s="5"/>
      <c r="CG526" s="5"/>
      <c r="CH526" s="5"/>
      <c r="CI526" s="5"/>
      <c r="CJ526" s="5"/>
      <c r="CK526" s="5"/>
      <c r="CL526" s="5"/>
      <c r="CM526" s="5"/>
      <c r="CN526" s="5"/>
      <c r="CO526" s="5"/>
      <c r="CP526" s="5"/>
      <c r="CQ526" s="5"/>
      <c r="CR526" s="5"/>
      <c r="CS526" s="5"/>
      <c r="CT526" s="5"/>
      <c r="CU526" s="5"/>
      <c r="CV526" s="5"/>
      <c r="CW526" s="5"/>
      <c r="CX526" s="5"/>
      <c r="CY526" s="5"/>
      <c r="CZ526" s="5"/>
      <c r="DA526" s="5"/>
      <c r="DB526" s="5"/>
      <c r="DC526" s="5"/>
      <c r="DD526" s="5"/>
      <c r="DE526" s="5"/>
      <c r="DF526" s="5"/>
      <c r="DG526" s="5"/>
      <c r="DH526" s="5"/>
      <c r="DI526" s="5"/>
      <c r="DJ526" s="5"/>
      <c r="DK526" s="5"/>
      <c r="DL526" s="5"/>
      <c r="DM526" s="5"/>
      <c r="DN526" s="5"/>
      <c r="DO526" s="5"/>
      <c r="DP526" s="5"/>
      <c r="DQ526" s="5"/>
      <c r="DR526" s="5"/>
      <c r="DS526" s="5"/>
      <c r="DT526" s="5"/>
      <c r="DU526" s="5"/>
      <c r="DV526" s="5"/>
    </row>
    <row r="527" spans="21:126" x14ac:dyDescent="0.2">
      <c r="U527" s="5"/>
      <c r="V527" s="5"/>
      <c r="W527" s="5"/>
      <c r="AK527" s="5"/>
      <c r="AL527" s="5"/>
      <c r="AM527" s="5"/>
      <c r="AO527" s="5"/>
      <c r="AP527" s="5"/>
      <c r="AQ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  <c r="BO527" s="5"/>
      <c r="BP527" s="5"/>
      <c r="BQ527" s="5"/>
      <c r="BR527" s="5"/>
      <c r="BS527" s="5"/>
      <c r="BT527" s="5"/>
      <c r="BU527" s="5"/>
      <c r="BV527" s="5"/>
      <c r="BW527" s="5"/>
      <c r="BX527" s="5"/>
      <c r="BY527" s="5"/>
      <c r="BZ527" s="5"/>
      <c r="CA527" s="5"/>
      <c r="CB527" s="5"/>
      <c r="CC527" s="5"/>
      <c r="CD527" s="5"/>
      <c r="CE527" s="5"/>
      <c r="CF527" s="5"/>
      <c r="CG527" s="5"/>
      <c r="CH527" s="5"/>
      <c r="CI527" s="5"/>
      <c r="CJ527" s="5"/>
      <c r="CK527" s="5"/>
      <c r="CL527" s="5"/>
      <c r="CM527" s="5"/>
      <c r="CN527" s="5"/>
      <c r="CO527" s="5"/>
      <c r="CP527" s="5"/>
      <c r="CQ527" s="5"/>
      <c r="CR527" s="5"/>
      <c r="CS527" s="5"/>
      <c r="CT527" s="5"/>
      <c r="CU527" s="5"/>
      <c r="CV527" s="5"/>
      <c r="CW527" s="5"/>
      <c r="CX527" s="5"/>
      <c r="CY527" s="5"/>
      <c r="CZ527" s="5"/>
      <c r="DA527" s="5"/>
      <c r="DB527" s="5"/>
      <c r="DC527" s="5"/>
      <c r="DD527" s="5"/>
      <c r="DE527" s="5"/>
      <c r="DF527" s="5"/>
      <c r="DG527" s="5"/>
      <c r="DH527" s="5"/>
      <c r="DI527" s="5"/>
      <c r="DJ527" s="5"/>
      <c r="DK527" s="5"/>
      <c r="DL527" s="5"/>
      <c r="DM527" s="5"/>
      <c r="DN527" s="5"/>
      <c r="DO527" s="5"/>
      <c r="DP527" s="5"/>
      <c r="DQ527" s="5"/>
      <c r="DR527" s="5"/>
      <c r="DS527" s="5"/>
      <c r="DT527" s="5"/>
      <c r="DU527" s="5"/>
      <c r="DV527" s="5"/>
    </row>
    <row r="528" spans="21:126" x14ac:dyDescent="0.2">
      <c r="U528" s="5"/>
      <c r="V528" s="5"/>
      <c r="W528" s="5"/>
      <c r="AK528" s="5"/>
      <c r="AL528" s="5"/>
      <c r="AM528" s="5"/>
      <c r="AO528" s="5"/>
      <c r="AP528" s="5"/>
      <c r="AQ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  <c r="BO528" s="5"/>
      <c r="BP528" s="5"/>
      <c r="BQ528" s="5"/>
      <c r="BR528" s="5"/>
      <c r="BS528" s="5"/>
      <c r="BT528" s="5"/>
      <c r="BU528" s="5"/>
      <c r="BV528" s="5"/>
      <c r="BW528" s="5"/>
      <c r="BX528" s="5"/>
      <c r="BY528" s="5"/>
      <c r="BZ528" s="5"/>
      <c r="CA528" s="5"/>
      <c r="CB528" s="5"/>
      <c r="CC528" s="5"/>
      <c r="CD528" s="5"/>
      <c r="CE528" s="5"/>
      <c r="CF528" s="5"/>
      <c r="CG528" s="5"/>
      <c r="CH528" s="5"/>
      <c r="CI528" s="5"/>
      <c r="CJ528" s="5"/>
      <c r="CK528" s="5"/>
      <c r="CL528" s="5"/>
      <c r="CM528" s="5"/>
      <c r="CN528" s="5"/>
      <c r="CO528" s="5"/>
      <c r="CP528" s="5"/>
      <c r="CQ528" s="5"/>
      <c r="CR528" s="5"/>
      <c r="CS528" s="5"/>
      <c r="CT528" s="5"/>
      <c r="CU528" s="5"/>
      <c r="CV528" s="5"/>
      <c r="CW528" s="5"/>
      <c r="CX528" s="5"/>
      <c r="CY528" s="5"/>
      <c r="CZ528" s="5"/>
      <c r="DA528" s="5"/>
      <c r="DB528" s="5"/>
      <c r="DC528" s="5"/>
      <c r="DD528" s="5"/>
      <c r="DE528" s="5"/>
      <c r="DF528" s="5"/>
      <c r="DG528" s="5"/>
      <c r="DH528" s="5"/>
      <c r="DI528" s="5"/>
      <c r="DJ528" s="5"/>
      <c r="DK528" s="5"/>
      <c r="DL528" s="5"/>
      <c r="DM528" s="5"/>
      <c r="DN528" s="5"/>
      <c r="DO528" s="5"/>
      <c r="DP528" s="5"/>
      <c r="DQ528" s="5"/>
      <c r="DR528" s="5"/>
      <c r="DS528" s="5"/>
      <c r="DT528" s="5"/>
      <c r="DU528" s="5"/>
      <c r="DV528" s="5"/>
    </row>
    <row r="529" spans="21:126" x14ac:dyDescent="0.2">
      <c r="U529" s="5"/>
      <c r="V529" s="5"/>
      <c r="W529" s="5"/>
      <c r="AK529" s="5"/>
      <c r="AL529" s="5"/>
      <c r="AM529" s="5"/>
      <c r="AO529" s="5"/>
      <c r="AP529" s="5"/>
      <c r="AQ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  <c r="BO529" s="5"/>
      <c r="BP529" s="5"/>
      <c r="BQ529" s="5"/>
      <c r="BR529" s="5"/>
      <c r="BS529" s="5"/>
      <c r="BT529" s="5"/>
      <c r="BU529" s="5"/>
      <c r="BV529" s="5"/>
      <c r="BW529" s="5"/>
      <c r="BX529" s="5"/>
      <c r="BY529" s="5"/>
      <c r="BZ529" s="5"/>
      <c r="CA529" s="5"/>
      <c r="CB529" s="5"/>
      <c r="CC529" s="5"/>
      <c r="CD529" s="5"/>
      <c r="CE529" s="5"/>
      <c r="CF529" s="5"/>
      <c r="CG529" s="5"/>
      <c r="CH529" s="5"/>
      <c r="CI529" s="5"/>
      <c r="CJ529" s="5"/>
      <c r="CK529" s="5"/>
      <c r="CL529" s="5"/>
      <c r="CM529" s="5"/>
      <c r="CN529" s="5"/>
      <c r="CO529" s="5"/>
      <c r="CP529" s="5"/>
      <c r="CQ529" s="5"/>
      <c r="CR529" s="5"/>
      <c r="CS529" s="5"/>
      <c r="CT529" s="5"/>
      <c r="CU529" s="5"/>
      <c r="CV529" s="5"/>
      <c r="CW529" s="5"/>
      <c r="CX529" s="5"/>
      <c r="CY529" s="5"/>
      <c r="CZ529" s="5"/>
      <c r="DA529" s="5"/>
      <c r="DB529" s="5"/>
      <c r="DC529" s="5"/>
      <c r="DD529" s="5"/>
      <c r="DE529" s="5"/>
      <c r="DF529" s="5"/>
      <c r="DG529" s="5"/>
      <c r="DH529" s="5"/>
      <c r="DI529" s="5"/>
      <c r="DJ529" s="5"/>
      <c r="DK529" s="5"/>
      <c r="DL529" s="5"/>
      <c r="DM529" s="5"/>
      <c r="DN529" s="5"/>
      <c r="DO529" s="5"/>
      <c r="DP529" s="5"/>
      <c r="DQ529" s="5"/>
      <c r="DR529" s="5"/>
      <c r="DS529" s="5"/>
      <c r="DT529" s="5"/>
      <c r="DU529" s="5"/>
      <c r="DV529" s="5"/>
    </row>
    <row r="530" spans="21:126" x14ac:dyDescent="0.2">
      <c r="U530" s="5"/>
      <c r="V530" s="5"/>
      <c r="W530" s="5"/>
      <c r="AK530" s="5"/>
      <c r="AL530" s="5"/>
      <c r="AM530" s="5"/>
      <c r="AO530" s="5"/>
      <c r="AP530" s="5"/>
      <c r="AQ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  <c r="BP530" s="5"/>
      <c r="BQ530" s="5"/>
      <c r="BR530" s="5"/>
      <c r="BS530" s="5"/>
      <c r="BT530" s="5"/>
      <c r="BU530" s="5"/>
      <c r="BV530" s="5"/>
      <c r="BW530" s="5"/>
      <c r="BX530" s="5"/>
      <c r="BY530" s="5"/>
      <c r="BZ530" s="5"/>
      <c r="CA530" s="5"/>
      <c r="CB530" s="5"/>
      <c r="CC530" s="5"/>
      <c r="CD530" s="5"/>
      <c r="CE530" s="5"/>
      <c r="CF530" s="5"/>
      <c r="CG530" s="5"/>
      <c r="CH530" s="5"/>
      <c r="CI530" s="5"/>
      <c r="CJ530" s="5"/>
      <c r="CK530" s="5"/>
      <c r="CL530" s="5"/>
      <c r="CM530" s="5"/>
      <c r="CN530" s="5"/>
      <c r="CO530" s="5"/>
      <c r="CP530" s="5"/>
      <c r="CQ530" s="5"/>
      <c r="CR530" s="5"/>
      <c r="CS530" s="5"/>
      <c r="CT530" s="5"/>
      <c r="CU530" s="5"/>
      <c r="CV530" s="5"/>
      <c r="CW530" s="5"/>
      <c r="CX530" s="5"/>
      <c r="CY530" s="5"/>
      <c r="CZ530" s="5"/>
      <c r="DA530" s="5"/>
      <c r="DB530" s="5"/>
      <c r="DC530" s="5"/>
      <c r="DD530" s="5"/>
      <c r="DE530" s="5"/>
      <c r="DF530" s="5"/>
      <c r="DG530" s="5"/>
      <c r="DH530" s="5"/>
      <c r="DI530" s="5"/>
      <c r="DJ530" s="5"/>
      <c r="DK530" s="5"/>
      <c r="DL530" s="5"/>
      <c r="DM530" s="5"/>
      <c r="DN530" s="5"/>
      <c r="DO530" s="5"/>
      <c r="DP530" s="5"/>
      <c r="DQ530" s="5"/>
      <c r="DR530" s="5"/>
      <c r="DS530" s="5"/>
      <c r="DT530" s="5"/>
      <c r="DU530" s="5"/>
      <c r="DV530" s="5"/>
    </row>
    <row r="531" spans="21:126" x14ac:dyDescent="0.2">
      <c r="U531" s="5"/>
      <c r="V531" s="5"/>
      <c r="W531" s="5"/>
      <c r="AK531" s="5"/>
      <c r="AL531" s="5"/>
      <c r="AM531" s="5"/>
      <c r="AO531" s="5"/>
      <c r="AP531" s="5"/>
      <c r="AQ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  <c r="BP531" s="5"/>
      <c r="BQ531" s="5"/>
      <c r="BR531" s="5"/>
      <c r="BS531" s="5"/>
      <c r="BT531" s="5"/>
      <c r="BU531" s="5"/>
      <c r="BV531" s="5"/>
      <c r="BW531" s="5"/>
      <c r="BX531" s="5"/>
      <c r="BY531" s="5"/>
      <c r="BZ531" s="5"/>
      <c r="CA531" s="5"/>
      <c r="CB531" s="5"/>
      <c r="CC531" s="5"/>
      <c r="CD531" s="5"/>
      <c r="CE531" s="5"/>
      <c r="CF531" s="5"/>
      <c r="CG531" s="5"/>
      <c r="CH531" s="5"/>
      <c r="CI531" s="5"/>
      <c r="CJ531" s="5"/>
      <c r="CK531" s="5"/>
      <c r="CL531" s="5"/>
      <c r="CM531" s="5"/>
      <c r="CN531" s="5"/>
      <c r="CO531" s="5"/>
      <c r="CP531" s="5"/>
      <c r="CQ531" s="5"/>
      <c r="CR531" s="5"/>
      <c r="CS531" s="5"/>
      <c r="CT531" s="5"/>
      <c r="CU531" s="5"/>
      <c r="CV531" s="5"/>
      <c r="CW531" s="5"/>
      <c r="CX531" s="5"/>
      <c r="CY531" s="5"/>
      <c r="CZ531" s="5"/>
      <c r="DA531" s="5"/>
      <c r="DB531" s="5"/>
      <c r="DC531" s="5"/>
      <c r="DD531" s="5"/>
      <c r="DE531" s="5"/>
      <c r="DF531" s="5"/>
      <c r="DG531" s="5"/>
      <c r="DH531" s="5"/>
      <c r="DI531" s="5"/>
      <c r="DJ531" s="5"/>
      <c r="DK531" s="5"/>
      <c r="DL531" s="5"/>
      <c r="DM531" s="5"/>
      <c r="DN531" s="5"/>
      <c r="DO531" s="5"/>
      <c r="DP531" s="5"/>
      <c r="DQ531" s="5"/>
      <c r="DR531" s="5"/>
      <c r="DS531" s="5"/>
      <c r="DT531" s="5"/>
      <c r="DU531" s="5"/>
      <c r="DV531" s="5"/>
    </row>
    <row r="532" spans="21:126" x14ac:dyDescent="0.2">
      <c r="U532" s="5"/>
      <c r="V532" s="5"/>
      <c r="W532" s="5"/>
      <c r="AK532" s="5"/>
      <c r="AL532" s="5"/>
      <c r="AM532" s="5"/>
      <c r="AO532" s="5"/>
      <c r="AP532" s="5"/>
      <c r="AQ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  <c r="BP532" s="5"/>
      <c r="BQ532" s="5"/>
      <c r="BR532" s="5"/>
      <c r="BS532" s="5"/>
      <c r="BT532" s="5"/>
      <c r="BU532" s="5"/>
      <c r="BV532" s="5"/>
      <c r="BW532" s="5"/>
      <c r="BX532" s="5"/>
      <c r="BY532" s="5"/>
      <c r="BZ532" s="5"/>
      <c r="CA532" s="5"/>
      <c r="CB532" s="5"/>
      <c r="CC532" s="5"/>
      <c r="CD532" s="5"/>
      <c r="CE532" s="5"/>
      <c r="CF532" s="5"/>
      <c r="CG532" s="5"/>
      <c r="CH532" s="5"/>
      <c r="CI532" s="5"/>
      <c r="CJ532" s="5"/>
      <c r="CK532" s="5"/>
      <c r="CL532" s="5"/>
      <c r="CM532" s="5"/>
      <c r="CN532" s="5"/>
      <c r="CO532" s="5"/>
      <c r="CP532" s="5"/>
      <c r="CQ532" s="5"/>
      <c r="CR532" s="5"/>
      <c r="CS532" s="5"/>
      <c r="CT532" s="5"/>
      <c r="CU532" s="5"/>
      <c r="CV532" s="5"/>
      <c r="CW532" s="5"/>
      <c r="CX532" s="5"/>
      <c r="CY532" s="5"/>
      <c r="CZ532" s="5"/>
      <c r="DA532" s="5"/>
      <c r="DB532" s="5"/>
      <c r="DC532" s="5"/>
      <c r="DD532" s="5"/>
      <c r="DE532" s="5"/>
      <c r="DF532" s="5"/>
      <c r="DG532" s="5"/>
      <c r="DH532" s="5"/>
      <c r="DI532" s="5"/>
      <c r="DJ532" s="5"/>
      <c r="DK532" s="5"/>
      <c r="DL532" s="5"/>
      <c r="DM532" s="5"/>
      <c r="DN532" s="5"/>
      <c r="DO532" s="5"/>
      <c r="DP532" s="5"/>
      <c r="DQ532" s="5"/>
      <c r="DR532" s="5"/>
      <c r="DS532" s="5"/>
      <c r="DT532" s="5"/>
      <c r="DU532" s="5"/>
      <c r="DV532" s="5"/>
    </row>
    <row r="533" spans="21:126" x14ac:dyDescent="0.2">
      <c r="U533" s="5"/>
      <c r="V533" s="5"/>
      <c r="W533" s="5"/>
      <c r="AK533" s="5"/>
      <c r="AL533" s="5"/>
      <c r="AM533" s="5"/>
      <c r="AO533" s="5"/>
      <c r="AP533" s="5"/>
      <c r="AQ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  <c r="BP533" s="5"/>
      <c r="BQ533" s="5"/>
      <c r="BR533" s="5"/>
      <c r="BS533" s="5"/>
      <c r="BT533" s="5"/>
      <c r="BU533" s="5"/>
      <c r="BV533" s="5"/>
      <c r="BW533" s="5"/>
      <c r="BX533" s="5"/>
      <c r="BY533" s="5"/>
      <c r="BZ533" s="5"/>
      <c r="CA533" s="5"/>
      <c r="CB533" s="5"/>
      <c r="CC533" s="5"/>
      <c r="CD533" s="5"/>
      <c r="CE533" s="5"/>
      <c r="CF533" s="5"/>
      <c r="CG533" s="5"/>
      <c r="CH533" s="5"/>
      <c r="CI533" s="5"/>
      <c r="CJ533" s="5"/>
      <c r="CK533" s="5"/>
      <c r="CL533" s="5"/>
      <c r="CM533" s="5"/>
      <c r="CN533" s="5"/>
      <c r="CO533" s="5"/>
      <c r="CP533" s="5"/>
      <c r="CQ533" s="5"/>
      <c r="CR533" s="5"/>
      <c r="CS533" s="5"/>
      <c r="CT533" s="5"/>
      <c r="CU533" s="5"/>
      <c r="CV533" s="5"/>
      <c r="CW533" s="5"/>
      <c r="CX533" s="5"/>
      <c r="CY533" s="5"/>
      <c r="CZ533" s="5"/>
      <c r="DA533" s="5"/>
      <c r="DB533" s="5"/>
      <c r="DC533" s="5"/>
      <c r="DD533" s="5"/>
      <c r="DE533" s="5"/>
      <c r="DF533" s="5"/>
      <c r="DG533" s="5"/>
      <c r="DH533" s="5"/>
      <c r="DI533" s="5"/>
      <c r="DJ533" s="5"/>
      <c r="DK533" s="5"/>
      <c r="DL533" s="5"/>
      <c r="DM533" s="5"/>
      <c r="DN533" s="5"/>
      <c r="DO533" s="5"/>
      <c r="DP533" s="5"/>
      <c r="DQ533" s="5"/>
      <c r="DR533" s="5"/>
      <c r="DS533" s="5"/>
      <c r="DT533" s="5"/>
      <c r="DU533" s="5"/>
      <c r="DV533" s="5"/>
    </row>
    <row r="534" spans="21:126" x14ac:dyDescent="0.2">
      <c r="U534" s="5"/>
      <c r="V534" s="5"/>
      <c r="W534" s="5"/>
      <c r="AK534" s="5"/>
      <c r="AL534" s="5"/>
      <c r="AM534" s="5"/>
      <c r="AO534" s="5"/>
      <c r="AP534" s="5"/>
      <c r="AQ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  <c r="BP534" s="5"/>
      <c r="BQ534" s="5"/>
      <c r="BR534" s="5"/>
      <c r="BS534" s="5"/>
      <c r="BT534" s="5"/>
      <c r="BU534" s="5"/>
      <c r="BV534" s="5"/>
      <c r="BW534" s="5"/>
      <c r="BX534" s="5"/>
      <c r="BY534" s="5"/>
      <c r="BZ534" s="5"/>
      <c r="CA534" s="5"/>
      <c r="CB534" s="5"/>
      <c r="CC534" s="5"/>
      <c r="CD534" s="5"/>
      <c r="CE534" s="5"/>
      <c r="CF534" s="5"/>
      <c r="CG534" s="5"/>
      <c r="CH534" s="5"/>
      <c r="CI534" s="5"/>
      <c r="CJ534" s="5"/>
      <c r="CK534" s="5"/>
      <c r="CL534" s="5"/>
      <c r="CM534" s="5"/>
      <c r="CN534" s="5"/>
      <c r="CO534" s="5"/>
      <c r="CP534" s="5"/>
      <c r="CQ534" s="5"/>
      <c r="CR534" s="5"/>
      <c r="CS534" s="5"/>
      <c r="CT534" s="5"/>
      <c r="CU534" s="5"/>
      <c r="CV534" s="5"/>
      <c r="CW534" s="5"/>
      <c r="CX534" s="5"/>
      <c r="CY534" s="5"/>
      <c r="CZ534" s="5"/>
      <c r="DA534" s="5"/>
      <c r="DB534" s="5"/>
      <c r="DC534" s="5"/>
      <c r="DD534" s="5"/>
      <c r="DE534" s="5"/>
      <c r="DF534" s="5"/>
      <c r="DG534" s="5"/>
      <c r="DH534" s="5"/>
      <c r="DI534" s="5"/>
      <c r="DJ534" s="5"/>
      <c r="DK534" s="5"/>
      <c r="DL534" s="5"/>
      <c r="DM534" s="5"/>
      <c r="DN534" s="5"/>
      <c r="DO534" s="5"/>
      <c r="DP534" s="5"/>
      <c r="DQ534" s="5"/>
      <c r="DR534" s="5"/>
      <c r="DS534" s="5"/>
      <c r="DT534" s="5"/>
      <c r="DU534" s="5"/>
      <c r="DV534" s="5"/>
    </row>
    <row r="535" spans="21:126" x14ac:dyDescent="0.2">
      <c r="U535" s="5"/>
      <c r="V535" s="5"/>
      <c r="W535" s="5"/>
      <c r="AK535" s="5"/>
      <c r="AL535" s="5"/>
      <c r="AM535" s="5"/>
      <c r="AO535" s="5"/>
      <c r="AP535" s="5"/>
      <c r="AQ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  <c r="BP535" s="5"/>
      <c r="BQ535" s="5"/>
      <c r="BR535" s="5"/>
      <c r="BS535" s="5"/>
      <c r="BT535" s="5"/>
      <c r="BU535" s="5"/>
      <c r="BV535" s="5"/>
      <c r="BW535" s="5"/>
      <c r="BX535" s="5"/>
      <c r="BY535" s="5"/>
      <c r="BZ535" s="5"/>
      <c r="CA535" s="5"/>
      <c r="CB535" s="5"/>
      <c r="CC535" s="5"/>
      <c r="CD535" s="5"/>
      <c r="CE535" s="5"/>
      <c r="CF535" s="5"/>
      <c r="CG535" s="5"/>
      <c r="CH535" s="5"/>
      <c r="CI535" s="5"/>
      <c r="CJ535" s="5"/>
      <c r="CK535" s="5"/>
      <c r="CL535" s="5"/>
      <c r="CM535" s="5"/>
      <c r="CN535" s="5"/>
      <c r="CO535" s="5"/>
      <c r="CP535" s="5"/>
      <c r="CQ535" s="5"/>
      <c r="CR535" s="5"/>
      <c r="CS535" s="5"/>
      <c r="CT535" s="5"/>
      <c r="CU535" s="5"/>
      <c r="CV535" s="5"/>
      <c r="CW535" s="5"/>
      <c r="CX535" s="5"/>
      <c r="CY535" s="5"/>
      <c r="CZ535" s="5"/>
      <c r="DA535" s="5"/>
      <c r="DB535" s="5"/>
      <c r="DC535" s="5"/>
      <c r="DD535" s="5"/>
      <c r="DE535" s="5"/>
      <c r="DF535" s="5"/>
      <c r="DG535" s="5"/>
      <c r="DH535" s="5"/>
      <c r="DI535" s="5"/>
      <c r="DJ535" s="5"/>
      <c r="DK535" s="5"/>
      <c r="DL535" s="5"/>
      <c r="DM535" s="5"/>
      <c r="DN535" s="5"/>
      <c r="DO535" s="5"/>
      <c r="DP535" s="5"/>
      <c r="DQ535" s="5"/>
      <c r="DR535" s="5"/>
      <c r="DS535" s="5"/>
      <c r="DT535" s="5"/>
      <c r="DU535" s="5"/>
      <c r="DV535" s="5"/>
    </row>
    <row r="536" spans="21:126" x14ac:dyDescent="0.2">
      <c r="U536" s="5"/>
      <c r="V536" s="5"/>
      <c r="W536" s="5"/>
      <c r="AK536" s="5"/>
      <c r="AL536" s="5"/>
      <c r="AM536" s="5"/>
      <c r="AO536" s="5"/>
      <c r="AP536" s="5"/>
      <c r="AQ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5"/>
      <c r="BP536" s="5"/>
      <c r="BQ536" s="5"/>
      <c r="BR536" s="5"/>
      <c r="BS536" s="5"/>
      <c r="BT536" s="5"/>
      <c r="BU536" s="5"/>
      <c r="BV536" s="5"/>
      <c r="BW536" s="5"/>
      <c r="BX536" s="5"/>
      <c r="BY536" s="5"/>
      <c r="BZ536" s="5"/>
      <c r="CA536" s="5"/>
      <c r="CB536" s="5"/>
      <c r="CC536" s="5"/>
      <c r="CD536" s="5"/>
      <c r="CE536" s="5"/>
      <c r="CF536" s="5"/>
      <c r="CG536" s="5"/>
      <c r="CH536" s="5"/>
      <c r="CI536" s="5"/>
      <c r="CJ536" s="5"/>
      <c r="CK536" s="5"/>
      <c r="CL536" s="5"/>
      <c r="CM536" s="5"/>
      <c r="CN536" s="5"/>
      <c r="CO536" s="5"/>
      <c r="CP536" s="5"/>
      <c r="CQ536" s="5"/>
      <c r="CR536" s="5"/>
      <c r="CS536" s="5"/>
      <c r="CT536" s="5"/>
      <c r="CU536" s="5"/>
      <c r="CV536" s="5"/>
      <c r="CW536" s="5"/>
      <c r="CX536" s="5"/>
      <c r="CY536" s="5"/>
      <c r="CZ536" s="5"/>
      <c r="DA536" s="5"/>
      <c r="DB536" s="5"/>
      <c r="DC536" s="5"/>
      <c r="DD536" s="5"/>
      <c r="DE536" s="5"/>
      <c r="DF536" s="5"/>
      <c r="DG536" s="5"/>
      <c r="DH536" s="5"/>
      <c r="DI536" s="5"/>
      <c r="DJ536" s="5"/>
      <c r="DK536" s="5"/>
      <c r="DL536" s="5"/>
      <c r="DM536" s="5"/>
      <c r="DN536" s="5"/>
      <c r="DO536" s="5"/>
      <c r="DP536" s="5"/>
      <c r="DQ536" s="5"/>
      <c r="DR536" s="5"/>
      <c r="DS536" s="5"/>
      <c r="DT536" s="5"/>
      <c r="DU536" s="5"/>
      <c r="DV536" s="5"/>
    </row>
    <row r="537" spans="21:126" x14ac:dyDescent="0.2">
      <c r="U537" s="5"/>
      <c r="V537" s="5"/>
      <c r="W537" s="5"/>
      <c r="AK537" s="5"/>
      <c r="AL537" s="5"/>
      <c r="AM537" s="5"/>
      <c r="AO537" s="5"/>
      <c r="AP537" s="5"/>
      <c r="AQ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  <c r="BO537" s="5"/>
      <c r="BP537" s="5"/>
      <c r="BQ537" s="5"/>
      <c r="BR537" s="5"/>
      <c r="BS537" s="5"/>
      <c r="BT537" s="5"/>
      <c r="BU537" s="5"/>
      <c r="BV537" s="5"/>
      <c r="BW537" s="5"/>
      <c r="BX537" s="5"/>
      <c r="BY537" s="5"/>
      <c r="BZ537" s="5"/>
      <c r="CA537" s="5"/>
      <c r="CB537" s="5"/>
      <c r="CC537" s="5"/>
      <c r="CD537" s="5"/>
      <c r="CE537" s="5"/>
      <c r="CF537" s="5"/>
      <c r="CG537" s="5"/>
      <c r="CH537" s="5"/>
      <c r="CI537" s="5"/>
      <c r="CJ537" s="5"/>
      <c r="CK537" s="5"/>
      <c r="CL537" s="5"/>
      <c r="CM537" s="5"/>
      <c r="CN537" s="5"/>
      <c r="CO537" s="5"/>
      <c r="CP537" s="5"/>
      <c r="CQ537" s="5"/>
      <c r="CR537" s="5"/>
      <c r="CS537" s="5"/>
      <c r="CT537" s="5"/>
      <c r="CU537" s="5"/>
      <c r="CV537" s="5"/>
      <c r="CW537" s="5"/>
      <c r="CX537" s="5"/>
      <c r="CY537" s="5"/>
      <c r="CZ537" s="5"/>
      <c r="DA537" s="5"/>
      <c r="DB537" s="5"/>
      <c r="DC537" s="5"/>
      <c r="DD537" s="5"/>
      <c r="DE537" s="5"/>
      <c r="DF537" s="5"/>
      <c r="DG537" s="5"/>
      <c r="DH537" s="5"/>
      <c r="DI537" s="5"/>
      <c r="DJ537" s="5"/>
      <c r="DK537" s="5"/>
      <c r="DL537" s="5"/>
      <c r="DM537" s="5"/>
      <c r="DN537" s="5"/>
      <c r="DO537" s="5"/>
      <c r="DP537" s="5"/>
      <c r="DQ537" s="5"/>
      <c r="DR537" s="5"/>
      <c r="DS537" s="5"/>
      <c r="DT537" s="5"/>
      <c r="DU537" s="5"/>
      <c r="DV537" s="5"/>
    </row>
    <row r="538" spans="21:126" x14ac:dyDescent="0.2">
      <c r="U538" s="5"/>
      <c r="V538" s="5"/>
      <c r="W538" s="5"/>
      <c r="AK538" s="5"/>
      <c r="AL538" s="5"/>
      <c r="AM538" s="5"/>
      <c r="AO538" s="5"/>
      <c r="AP538" s="5"/>
      <c r="AQ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  <c r="BO538" s="5"/>
      <c r="BP538" s="5"/>
      <c r="BQ538" s="5"/>
      <c r="BR538" s="5"/>
      <c r="BS538" s="5"/>
      <c r="BT538" s="5"/>
      <c r="BU538" s="5"/>
      <c r="BV538" s="5"/>
      <c r="BW538" s="5"/>
      <c r="BX538" s="5"/>
      <c r="BY538" s="5"/>
      <c r="BZ538" s="5"/>
      <c r="CA538" s="5"/>
      <c r="CB538" s="5"/>
      <c r="CC538" s="5"/>
      <c r="CD538" s="5"/>
      <c r="CE538" s="5"/>
      <c r="CF538" s="5"/>
      <c r="CG538" s="5"/>
      <c r="CH538" s="5"/>
      <c r="CI538" s="5"/>
      <c r="CJ538" s="5"/>
      <c r="CK538" s="5"/>
      <c r="CL538" s="5"/>
      <c r="CM538" s="5"/>
      <c r="CN538" s="5"/>
      <c r="CO538" s="5"/>
      <c r="CP538" s="5"/>
      <c r="CQ538" s="5"/>
      <c r="CR538" s="5"/>
      <c r="CS538" s="5"/>
      <c r="CT538" s="5"/>
      <c r="CU538" s="5"/>
      <c r="CV538" s="5"/>
      <c r="CW538" s="5"/>
      <c r="CX538" s="5"/>
      <c r="CY538" s="5"/>
      <c r="CZ538" s="5"/>
      <c r="DA538" s="5"/>
      <c r="DB538" s="5"/>
      <c r="DC538" s="5"/>
      <c r="DD538" s="5"/>
      <c r="DE538" s="5"/>
      <c r="DF538" s="5"/>
      <c r="DG538" s="5"/>
      <c r="DH538" s="5"/>
      <c r="DI538" s="5"/>
      <c r="DJ538" s="5"/>
      <c r="DK538" s="5"/>
      <c r="DL538" s="5"/>
      <c r="DM538" s="5"/>
      <c r="DN538" s="5"/>
      <c r="DO538" s="5"/>
      <c r="DP538" s="5"/>
      <c r="DQ538" s="5"/>
      <c r="DR538" s="5"/>
      <c r="DS538" s="5"/>
      <c r="DT538" s="5"/>
      <c r="DU538" s="5"/>
      <c r="DV538" s="5"/>
    </row>
    <row r="539" spans="21:126" x14ac:dyDescent="0.2">
      <c r="U539" s="5"/>
      <c r="V539" s="5"/>
      <c r="W539" s="5"/>
      <c r="AK539" s="5"/>
      <c r="AL539" s="5"/>
      <c r="AM539" s="5"/>
      <c r="AO539" s="5"/>
      <c r="AP539" s="5"/>
      <c r="AQ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  <c r="BO539" s="5"/>
      <c r="BP539" s="5"/>
      <c r="BQ539" s="5"/>
      <c r="BR539" s="5"/>
      <c r="BS539" s="5"/>
      <c r="BT539" s="5"/>
      <c r="BU539" s="5"/>
      <c r="BV539" s="5"/>
      <c r="BW539" s="5"/>
      <c r="BX539" s="5"/>
      <c r="BY539" s="5"/>
      <c r="BZ539" s="5"/>
      <c r="CA539" s="5"/>
      <c r="CB539" s="5"/>
      <c r="CC539" s="5"/>
      <c r="CD539" s="5"/>
      <c r="CE539" s="5"/>
      <c r="CF539" s="5"/>
      <c r="CG539" s="5"/>
      <c r="CH539" s="5"/>
      <c r="CI539" s="5"/>
      <c r="CJ539" s="5"/>
      <c r="CK539" s="5"/>
      <c r="CL539" s="5"/>
      <c r="CM539" s="5"/>
      <c r="CN539" s="5"/>
      <c r="CO539" s="5"/>
      <c r="CP539" s="5"/>
      <c r="CQ539" s="5"/>
      <c r="CR539" s="5"/>
      <c r="CS539" s="5"/>
      <c r="CT539" s="5"/>
      <c r="CU539" s="5"/>
      <c r="CV539" s="5"/>
      <c r="CW539" s="5"/>
      <c r="CX539" s="5"/>
      <c r="CY539" s="5"/>
      <c r="CZ539" s="5"/>
      <c r="DA539" s="5"/>
      <c r="DB539" s="5"/>
      <c r="DC539" s="5"/>
      <c r="DD539" s="5"/>
      <c r="DE539" s="5"/>
      <c r="DF539" s="5"/>
      <c r="DG539" s="5"/>
      <c r="DH539" s="5"/>
      <c r="DI539" s="5"/>
      <c r="DJ539" s="5"/>
      <c r="DK539" s="5"/>
      <c r="DL539" s="5"/>
      <c r="DM539" s="5"/>
      <c r="DN539" s="5"/>
      <c r="DO539" s="5"/>
      <c r="DP539" s="5"/>
      <c r="DQ539" s="5"/>
      <c r="DR539" s="5"/>
      <c r="DS539" s="5"/>
      <c r="DT539" s="5"/>
      <c r="DU539" s="5"/>
      <c r="DV539" s="5"/>
    </row>
    <row r="540" spans="21:126" x14ac:dyDescent="0.2">
      <c r="U540" s="5"/>
      <c r="V540" s="5"/>
      <c r="W540" s="5"/>
      <c r="AK540" s="5"/>
      <c r="AL540" s="5"/>
      <c r="AM540" s="5"/>
      <c r="AO540" s="5"/>
      <c r="AP540" s="5"/>
      <c r="AQ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  <c r="BO540" s="5"/>
      <c r="BP540" s="5"/>
      <c r="BQ540" s="5"/>
      <c r="BR540" s="5"/>
      <c r="BS540" s="5"/>
      <c r="BT540" s="5"/>
      <c r="BU540" s="5"/>
      <c r="BV540" s="5"/>
      <c r="BW540" s="5"/>
      <c r="BX540" s="5"/>
      <c r="BY540" s="5"/>
      <c r="BZ540" s="5"/>
      <c r="CA540" s="5"/>
      <c r="CB540" s="5"/>
      <c r="CC540" s="5"/>
      <c r="CD540" s="5"/>
      <c r="CE540" s="5"/>
      <c r="CF540" s="5"/>
      <c r="CG540" s="5"/>
      <c r="CH540" s="5"/>
      <c r="CI540" s="5"/>
      <c r="CJ540" s="5"/>
      <c r="CK540" s="5"/>
      <c r="CL540" s="5"/>
      <c r="CM540" s="5"/>
      <c r="CN540" s="5"/>
      <c r="CO540" s="5"/>
      <c r="CP540" s="5"/>
      <c r="CQ540" s="5"/>
      <c r="CR540" s="5"/>
      <c r="CS540" s="5"/>
      <c r="CT540" s="5"/>
      <c r="CU540" s="5"/>
      <c r="CV540" s="5"/>
      <c r="CW540" s="5"/>
      <c r="CX540" s="5"/>
      <c r="CY540" s="5"/>
      <c r="CZ540" s="5"/>
      <c r="DA540" s="5"/>
      <c r="DB540" s="5"/>
      <c r="DC540" s="5"/>
      <c r="DD540" s="5"/>
      <c r="DE540" s="5"/>
      <c r="DF540" s="5"/>
      <c r="DG540" s="5"/>
      <c r="DH540" s="5"/>
      <c r="DI540" s="5"/>
      <c r="DJ540" s="5"/>
      <c r="DK540" s="5"/>
      <c r="DL540" s="5"/>
      <c r="DM540" s="5"/>
      <c r="DN540" s="5"/>
      <c r="DO540" s="5"/>
      <c r="DP540" s="5"/>
      <c r="DQ540" s="5"/>
      <c r="DR540" s="5"/>
      <c r="DS540" s="5"/>
      <c r="DT540" s="5"/>
      <c r="DU540" s="5"/>
      <c r="DV540" s="5"/>
    </row>
    <row r="541" spans="21:126" x14ac:dyDescent="0.2">
      <c r="U541" s="5"/>
      <c r="V541" s="5"/>
      <c r="W541" s="5"/>
      <c r="AK541" s="5"/>
      <c r="AL541" s="5"/>
      <c r="AM541" s="5"/>
      <c r="AO541" s="5"/>
      <c r="AP541" s="5"/>
      <c r="AQ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  <c r="BO541" s="5"/>
      <c r="BP541" s="5"/>
      <c r="BQ541" s="5"/>
      <c r="BR541" s="5"/>
      <c r="BS541" s="5"/>
      <c r="BT541" s="5"/>
      <c r="BU541" s="5"/>
      <c r="BV541" s="5"/>
      <c r="BW541" s="5"/>
      <c r="BX541" s="5"/>
      <c r="BY541" s="5"/>
      <c r="BZ541" s="5"/>
      <c r="CA541" s="5"/>
      <c r="CB541" s="5"/>
      <c r="CC541" s="5"/>
      <c r="CD541" s="5"/>
      <c r="CE541" s="5"/>
      <c r="CF541" s="5"/>
      <c r="CG541" s="5"/>
      <c r="CH541" s="5"/>
      <c r="CI541" s="5"/>
      <c r="CJ541" s="5"/>
      <c r="CK541" s="5"/>
      <c r="CL541" s="5"/>
      <c r="CM541" s="5"/>
      <c r="CN541" s="5"/>
      <c r="CO541" s="5"/>
      <c r="CP541" s="5"/>
      <c r="CQ541" s="5"/>
      <c r="CR541" s="5"/>
      <c r="CS541" s="5"/>
      <c r="CT541" s="5"/>
      <c r="CU541" s="5"/>
      <c r="CV541" s="5"/>
      <c r="CW541" s="5"/>
      <c r="CX541" s="5"/>
      <c r="CY541" s="5"/>
      <c r="CZ541" s="5"/>
      <c r="DA541" s="5"/>
      <c r="DB541" s="5"/>
      <c r="DC541" s="5"/>
      <c r="DD541" s="5"/>
      <c r="DE541" s="5"/>
      <c r="DF541" s="5"/>
      <c r="DG541" s="5"/>
      <c r="DH541" s="5"/>
      <c r="DI541" s="5"/>
      <c r="DJ541" s="5"/>
      <c r="DK541" s="5"/>
      <c r="DL541" s="5"/>
      <c r="DM541" s="5"/>
      <c r="DN541" s="5"/>
      <c r="DO541" s="5"/>
      <c r="DP541" s="5"/>
      <c r="DQ541" s="5"/>
      <c r="DR541" s="5"/>
      <c r="DS541" s="5"/>
      <c r="DT541" s="5"/>
      <c r="DU541" s="5"/>
      <c r="DV541" s="5"/>
    </row>
    <row r="542" spans="21:126" x14ac:dyDescent="0.2">
      <c r="U542" s="5"/>
      <c r="V542" s="5"/>
      <c r="W542" s="5"/>
      <c r="AK542" s="5"/>
      <c r="AL542" s="5"/>
      <c r="AM542" s="5"/>
      <c r="AO542" s="5"/>
      <c r="AP542" s="5"/>
      <c r="AQ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  <c r="BO542" s="5"/>
      <c r="BP542" s="5"/>
      <c r="BQ542" s="5"/>
      <c r="BR542" s="5"/>
      <c r="BS542" s="5"/>
      <c r="BT542" s="5"/>
      <c r="BU542" s="5"/>
      <c r="BV542" s="5"/>
      <c r="BW542" s="5"/>
      <c r="BX542" s="5"/>
      <c r="BY542" s="5"/>
      <c r="BZ542" s="5"/>
      <c r="CA542" s="5"/>
      <c r="CB542" s="5"/>
      <c r="CC542" s="5"/>
      <c r="CD542" s="5"/>
      <c r="CE542" s="5"/>
      <c r="CF542" s="5"/>
      <c r="CG542" s="5"/>
      <c r="CH542" s="5"/>
      <c r="CI542" s="5"/>
      <c r="CJ542" s="5"/>
      <c r="CK542" s="5"/>
      <c r="CL542" s="5"/>
      <c r="CM542" s="5"/>
      <c r="CN542" s="5"/>
      <c r="CO542" s="5"/>
      <c r="CP542" s="5"/>
      <c r="CQ542" s="5"/>
      <c r="CR542" s="5"/>
      <c r="CS542" s="5"/>
      <c r="CT542" s="5"/>
      <c r="CU542" s="5"/>
      <c r="CV542" s="5"/>
      <c r="CW542" s="5"/>
      <c r="CX542" s="5"/>
      <c r="CY542" s="5"/>
      <c r="CZ542" s="5"/>
      <c r="DA542" s="5"/>
      <c r="DB542" s="5"/>
      <c r="DC542" s="5"/>
      <c r="DD542" s="5"/>
      <c r="DE542" s="5"/>
      <c r="DF542" s="5"/>
      <c r="DG542" s="5"/>
      <c r="DH542" s="5"/>
      <c r="DI542" s="5"/>
      <c r="DJ542" s="5"/>
      <c r="DK542" s="5"/>
      <c r="DL542" s="5"/>
      <c r="DM542" s="5"/>
      <c r="DN542" s="5"/>
      <c r="DO542" s="5"/>
      <c r="DP542" s="5"/>
      <c r="DQ542" s="5"/>
      <c r="DR542" s="5"/>
      <c r="DS542" s="5"/>
      <c r="DT542" s="5"/>
      <c r="DU542" s="5"/>
      <c r="DV542" s="5"/>
    </row>
    <row r="543" spans="21:126" x14ac:dyDescent="0.2">
      <c r="U543" s="5"/>
      <c r="V543" s="5"/>
      <c r="W543" s="5"/>
      <c r="AK543" s="5"/>
      <c r="AL543" s="5"/>
      <c r="AM543" s="5"/>
      <c r="AO543" s="5"/>
      <c r="AP543" s="5"/>
      <c r="AQ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  <c r="BO543" s="5"/>
      <c r="BP543" s="5"/>
      <c r="BQ543" s="5"/>
      <c r="BR543" s="5"/>
      <c r="BS543" s="5"/>
      <c r="BT543" s="5"/>
      <c r="BU543" s="5"/>
      <c r="BV543" s="5"/>
      <c r="BW543" s="5"/>
      <c r="BX543" s="5"/>
      <c r="BY543" s="5"/>
      <c r="BZ543" s="5"/>
      <c r="CA543" s="5"/>
      <c r="CB543" s="5"/>
      <c r="CC543" s="5"/>
      <c r="CD543" s="5"/>
      <c r="CE543" s="5"/>
      <c r="CF543" s="5"/>
      <c r="CG543" s="5"/>
      <c r="CH543" s="5"/>
      <c r="CI543" s="5"/>
      <c r="CJ543" s="5"/>
      <c r="CK543" s="5"/>
      <c r="CL543" s="5"/>
      <c r="CM543" s="5"/>
      <c r="CN543" s="5"/>
      <c r="CO543" s="5"/>
      <c r="CP543" s="5"/>
      <c r="CQ543" s="5"/>
      <c r="CR543" s="5"/>
      <c r="CS543" s="5"/>
      <c r="CT543" s="5"/>
      <c r="CU543" s="5"/>
      <c r="CV543" s="5"/>
      <c r="CW543" s="5"/>
      <c r="CX543" s="5"/>
      <c r="CY543" s="5"/>
      <c r="CZ543" s="5"/>
      <c r="DA543" s="5"/>
      <c r="DB543" s="5"/>
      <c r="DC543" s="5"/>
      <c r="DD543" s="5"/>
      <c r="DE543" s="5"/>
      <c r="DF543" s="5"/>
      <c r="DG543" s="5"/>
      <c r="DH543" s="5"/>
      <c r="DI543" s="5"/>
      <c r="DJ543" s="5"/>
      <c r="DK543" s="5"/>
      <c r="DL543" s="5"/>
      <c r="DM543" s="5"/>
      <c r="DN543" s="5"/>
      <c r="DO543" s="5"/>
      <c r="DP543" s="5"/>
      <c r="DQ543" s="5"/>
      <c r="DR543" s="5"/>
      <c r="DS543" s="5"/>
      <c r="DT543" s="5"/>
      <c r="DU543" s="5"/>
      <c r="DV543" s="5"/>
    </row>
    <row r="544" spans="21:126" x14ac:dyDescent="0.2">
      <c r="U544" s="5"/>
      <c r="V544" s="5"/>
      <c r="W544" s="5"/>
      <c r="AK544" s="5"/>
      <c r="AL544" s="5"/>
      <c r="AM544" s="5"/>
      <c r="AO544" s="5"/>
      <c r="AP544" s="5"/>
      <c r="AQ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  <c r="BO544" s="5"/>
      <c r="BP544" s="5"/>
      <c r="BQ544" s="5"/>
      <c r="BR544" s="5"/>
      <c r="BS544" s="5"/>
      <c r="BT544" s="5"/>
      <c r="BU544" s="5"/>
      <c r="BV544" s="5"/>
      <c r="BW544" s="5"/>
      <c r="BX544" s="5"/>
      <c r="BY544" s="5"/>
      <c r="BZ544" s="5"/>
      <c r="CA544" s="5"/>
      <c r="CB544" s="5"/>
      <c r="CC544" s="5"/>
      <c r="CD544" s="5"/>
      <c r="CE544" s="5"/>
      <c r="CF544" s="5"/>
      <c r="CG544" s="5"/>
      <c r="CH544" s="5"/>
      <c r="CI544" s="5"/>
      <c r="CJ544" s="5"/>
      <c r="CK544" s="5"/>
      <c r="CL544" s="5"/>
      <c r="CM544" s="5"/>
      <c r="CN544" s="5"/>
      <c r="CO544" s="5"/>
      <c r="CP544" s="5"/>
      <c r="CQ544" s="5"/>
      <c r="CR544" s="5"/>
      <c r="CS544" s="5"/>
      <c r="CT544" s="5"/>
      <c r="CU544" s="5"/>
      <c r="CV544" s="5"/>
      <c r="CW544" s="5"/>
      <c r="CX544" s="5"/>
      <c r="CY544" s="5"/>
      <c r="CZ544" s="5"/>
      <c r="DA544" s="5"/>
      <c r="DB544" s="5"/>
      <c r="DC544" s="5"/>
      <c r="DD544" s="5"/>
      <c r="DE544" s="5"/>
      <c r="DF544" s="5"/>
      <c r="DG544" s="5"/>
      <c r="DH544" s="5"/>
      <c r="DI544" s="5"/>
      <c r="DJ544" s="5"/>
      <c r="DK544" s="5"/>
      <c r="DL544" s="5"/>
      <c r="DM544" s="5"/>
      <c r="DN544" s="5"/>
      <c r="DO544" s="5"/>
      <c r="DP544" s="5"/>
      <c r="DQ544" s="5"/>
      <c r="DR544" s="5"/>
      <c r="DS544" s="5"/>
      <c r="DT544" s="5"/>
      <c r="DU544" s="5"/>
      <c r="DV544" s="5"/>
    </row>
    <row r="545" spans="21:126" x14ac:dyDescent="0.2">
      <c r="U545" s="5"/>
      <c r="V545" s="5"/>
      <c r="W545" s="5"/>
      <c r="AK545" s="5"/>
      <c r="AL545" s="5"/>
      <c r="AM545" s="5"/>
      <c r="AO545" s="5"/>
      <c r="AP545" s="5"/>
      <c r="AQ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  <c r="BO545" s="5"/>
      <c r="BP545" s="5"/>
      <c r="BQ545" s="5"/>
      <c r="BR545" s="5"/>
      <c r="BS545" s="5"/>
      <c r="BT545" s="5"/>
      <c r="BU545" s="5"/>
      <c r="BV545" s="5"/>
      <c r="BW545" s="5"/>
      <c r="BX545" s="5"/>
      <c r="BY545" s="5"/>
      <c r="BZ545" s="5"/>
      <c r="CA545" s="5"/>
      <c r="CB545" s="5"/>
      <c r="CC545" s="5"/>
      <c r="CD545" s="5"/>
      <c r="CE545" s="5"/>
      <c r="CF545" s="5"/>
      <c r="CG545" s="5"/>
      <c r="CH545" s="5"/>
      <c r="CI545" s="5"/>
      <c r="CJ545" s="5"/>
      <c r="CK545" s="5"/>
      <c r="CL545" s="5"/>
      <c r="CM545" s="5"/>
      <c r="CN545" s="5"/>
      <c r="CO545" s="5"/>
      <c r="CP545" s="5"/>
      <c r="CQ545" s="5"/>
      <c r="CR545" s="5"/>
      <c r="CS545" s="5"/>
      <c r="CT545" s="5"/>
      <c r="CU545" s="5"/>
      <c r="CV545" s="5"/>
      <c r="CW545" s="5"/>
      <c r="CX545" s="5"/>
      <c r="CY545" s="5"/>
      <c r="CZ545" s="5"/>
      <c r="DA545" s="5"/>
      <c r="DB545" s="5"/>
      <c r="DC545" s="5"/>
      <c r="DD545" s="5"/>
      <c r="DE545" s="5"/>
      <c r="DF545" s="5"/>
      <c r="DG545" s="5"/>
      <c r="DH545" s="5"/>
      <c r="DI545" s="5"/>
      <c r="DJ545" s="5"/>
      <c r="DK545" s="5"/>
      <c r="DL545" s="5"/>
      <c r="DM545" s="5"/>
      <c r="DN545" s="5"/>
      <c r="DO545" s="5"/>
      <c r="DP545" s="5"/>
      <c r="DQ545" s="5"/>
      <c r="DR545" s="5"/>
      <c r="DS545" s="5"/>
      <c r="DT545" s="5"/>
      <c r="DU545" s="5"/>
      <c r="DV545" s="5"/>
    </row>
    <row r="546" spans="21:126" x14ac:dyDescent="0.2">
      <c r="U546" s="5"/>
      <c r="V546" s="5"/>
      <c r="W546" s="5"/>
      <c r="AK546" s="5"/>
      <c r="AL546" s="5"/>
      <c r="AM546" s="5"/>
      <c r="AO546" s="5"/>
      <c r="AP546" s="5"/>
      <c r="AQ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  <c r="BO546" s="5"/>
      <c r="BP546" s="5"/>
      <c r="BQ546" s="5"/>
      <c r="BR546" s="5"/>
      <c r="BS546" s="5"/>
      <c r="BT546" s="5"/>
      <c r="BU546" s="5"/>
      <c r="BV546" s="5"/>
      <c r="BW546" s="5"/>
      <c r="BX546" s="5"/>
      <c r="BY546" s="5"/>
      <c r="BZ546" s="5"/>
      <c r="CA546" s="5"/>
      <c r="CB546" s="5"/>
      <c r="CC546" s="5"/>
      <c r="CD546" s="5"/>
      <c r="CE546" s="5"/>
      <c r="CF546" s="5"/>
      <c r="CG546" s="5"/>
      <c r="CH546" s="5"/>
      <c r="CI546" s="5"/>
      <c r="CJ546" s="5"/>
      <c r="CK546" s="5"/>
      <c r="CL546" s="5"/>
      <c r="CM546" s="5"/>
      <c r="CN546" s="5"/>
      <c r="CO546" s="5"/>
      <c r="CP546" s="5"/>
      <c r="CQ546" s="5"/>
      <c r="CR546" s="5"/>
      <c r="CS546" s="5"/>
      <c r="CT546" s="5"/>
      <c r="CU546" s="5"/>
      <c r="CV546" s="5"/>
      <c r="CW546" s="5"/>
      <c r="CX546" s="5"/>
      <c r="CY546" s="5"/>
      <c r="CZ546" s="5"/>
      <c r="DA546" s="5"/>
      <c r="DB546" s="5"/>
      <c r="DC546" s="5"/>
      <c r="DD546" s="5"/>
      <c r="DE546" s="5"/>
      <c r="DF546" s="5"/>
      <c r="DG546" s="5"/>
      <c r="DH546" s="5"/>
      <c r="DI546" s="5"/>
      <c r="DJ546" s="5"/>
      <c r="DK546" s="5"/>
      <c r="DL546" s="5"/>
      <c r="DM546" s="5"/>
      <c r="DN546" s="5"/>
      <c r="DO546" s="5"/>
      <c r="DP546" s="5"/>
      <c r="DQ546" s="5"/>
      <c r="DR546" s="5"/>
      <c r="DS546" s="5"/>
      <c r="DT546" s="5"/>
      <c r="DU546" s="5"/>
      <c r="DV546" s="5"/>
    </row>
    <row r="547" spans="21:126" x14ac:dyDescent="0.2">
      <c r="U547" s="5"/>
      <c r="V547" s="5"/>
      <c r="W547" s="5"/>
      <c r="AK547" s="5"/>
      <c r="AL547" s="5"/>
      <c r="AM547" s="5"/>
      <c r="AO547" s="5"/>
      <c r="AP547" s="5"/>
      <c r="AQ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  <c r="BO547" s="5"/>
      <c r="BP547" s="5"/>
      <c r="BQ547" s="5"/>
      <c r="BR547" s="5"/>
      <c r="BS547" s="5"/>
      <c r="BT547" s="5"/>
      <c r="BU547" s="5"/>
      <c r="BV547" s="5"/>
      <c r="BW547" s="5"/>
      <c r="BX547" s="5"/>
      <c r="BY547" s="5"/>
      <c r="BZ547" s="5"/>
      <c r="CA547" s="5"/>
      <c r="CB547" s="5"/>
      <c r="CC547" s="5"/>
      <c r="CD547" s="5"/>
      <c r="CE547" s="5"/>
      <c r="CF547" s="5"/>
      <c r="CG547" s="5"/>
      <c r="CH547" s="5"/>
      <c r="CI547" s="5"/>
      <c r="CJ547" s="5"/>
      <c r="CK547" s="5"/>
      <c r="CL547" s="5"/>
      <c r="CM547" s="5"/>
      <c r="CN547" s="5"/>
      <c r="CO547" s="5"/>
      <c r="CP547" s="5"/>
      <c r="CQ547" s="5"/>
      <c r="CR547" s="5"/>
      <c r="CS547" s="5"/>
      <c r="CT547" s="5"/>
      <c r="CU547" s="5"/>
      <c r="CV547" s="5"/>
      <c r="CW547" s="5"/>
      <c r="CX547" s="5"/>
      <c r="CY547" s="5"/>
      <c r="CZ547" s="5"/>
      <c r="DA547" s="5"/>
      <c r="DB547" s="5"/>
      <c r="DC547" s="5"/>
      <c r="DD547" s="5"/>
      <c r="DE547" s="5"/>
      <c r="DF547" s="5"/>
      <c r="DG547" s="5"/>
      <c r="DH547" s="5"/>
      <c r="DI547" s="5"/>
      <c r="DJ547" s="5"/>
      <c r="DK547" s="5"/>
      <c r="DL547" s="5"/>
      <c r="DM547" s="5"/>
      <c r="DN547" s="5"/>
      <c r="DO547" s="5"/>
      <c r="DP547" s="5"/>
      <c r="DQ547" s="5"/>
      <c r="DR547" s="5"/>
      <c r="DS547" s="5"/>
      <c r="DT547" s="5"/>
      <c r="DU547" s="5"/>
      <c r="DV547" s="5"/>
    </row>
    <row r="548" spans="21:126" x14ac:dyDescent="0.2">
      <c r="U548" s="5"/>
      <c r="V548" s="5"/>
      <c r="W548" s="5"/>
      <c r="AK548" s="5"/>
      <c r="AL548" s="5"/>
      <c r="AM548" s="5"/>
      <c r="AO548" s="5"/>
      <c r="AP548" s="5"/>
      <c r="AQ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  <c r="BO548" s="5"/>
      <c r="BP548" s="5"/>
      <c r="BQ548" s="5"/>
      <c r="BR548" s="5"/>
      <c r="BS548" s="5"/>
      <c r="BT548" s="5"/>
      <c r="BU548" s="5"/>
      <c r="BV548" s="5"/>
      <c r="BW548" s="5"/>
      <c r="BX548" s="5"/>
      <c r="BY548" s="5"/>
      <c r="BZ548" s="5"/>
      <c r="CA548" s="5"/>
      <c r="CB548" s="5"/>
      <c r="CC548" s="5"/>
      <c r="CD548" s="5"/>
      <c r="CE548" s="5"/>
      <c r="CF548" s="5"/>
      <c r="CG548" s="5"/>
      <c r="CH548" s="5"/>
      <c r="CI548" s="5"/>
      <c r="CJ548" s="5"/>
      <c r="CK548" s="5"/>
      <c r="CL548" s="5"/>
      <c r="CM548" s="5"/>
      <c r="CN548" s="5"/>
      <c r="CO548" s="5"/>
      <c r="CP548" s="5"/>
      <c r="CQ548" s="5"/>
      <c r="CR548" s="5"/>
      <c r="CS548" s="5"/>
      <c r="CT548" s="5"/>
      <c r="CU548" s="5"/>
      <c r="CV548" s="5"/>
      <c r="CW548" s="5"/>
      <c r="CX548" s="5"/>
      <c r="CY548" s="5"/>
      <c r="CZ548" s="5"/>
      <c r="DA548" s="5"/>
      <c r="DB548" s="5"/>
      <c r="DC548" s="5"/>
      <c r="DD548" s="5"/>
      <c r="DE548" s="5"/>
      <c r="DF548" s="5"/>
      <c r="DG548" s="5"/>
      <c r="DH548" s="5"/>
      <c r="DI548" s="5"/>
      <c r="DJ548" s="5"/>
      <c r="DK548" s="5"/>
      <c r="DL548" s="5"/>
      <c r="DM548" s="5"/>
      <c r="DN548" s="5"/>
      <c r="DO548" s="5"/>
      <c r="DP548" s="5"/>
      <c r="DQ548" s="5"/>
      <c r="DR548" s="5"/>
      <c r="DS548" s="5"/>
      <c r="DT548" s="5"/>
      <c r="DU548" s="5"/>
      <c r="DV548" s="5"/>
    </row>
    <row r="549" spans="21:126" x14ac:dyDescent="0.2">
      <c r="U549" s="5"/>
      <c r="V549" s="5"/>
      <c r="W549" s="5"/>
      <c r="AK549" s="5"/>
      <c r="AL549" s="5"/>
      <c r="AM549" s="5"/>
      <c r="AO549" s="5"/>
      <c r="AP549" s="5"/>
      <c r="AQ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  <c r="BO549" s="5"/>
      <c r="BP549" s="5"/>
      <c r="BQ549" s="5"/>
      <c r="BR549" s="5"/>
      <c r="BS549" s="5"/>
      <c r="BT549" s="5"/>
      <c r="BU549" s="5"/>
      <c r="BV549" s="5"/>
      <c r="BW549" s="5"/>
      <c r="BX549" s="5"/>
      <c r="BY549" s="5"/>
      <c r="BZ549" s="5"/>
      <c r="CA549" s="5"/>
      <c r="CB549" s="5"/>
      <c r="CC549" s="5"/>
      <c r="CD549" s="5"/>
      <c r="CE549" s="5"/>
      <c r="CF549" s="5"/>
      <c r="CG549" s="5"/>
      <c r="CH549" s="5"/>
      <c r="CI549" s="5"/>
      <c r="CJ549" s="5"/>
      <c r="CK549" s="5"/>
      <c r="CL549" s="5"/>
      <c r="CM549" s="5"/>
      <c r="CN549" s="5"/>
      <c r="CO549" s="5"/>
      <c r="CP549" s="5"/>
      <c r="CQ549" s="5"/>
      <c r="CR549" s="5"/>
      <c r="CS549" s="5"/>
      <c r="CT549" s="5"/>
      <c r="CU549" s="5"/>
      <c r="CV549" s="5"/>
      <c r="CW549" s="5"/>
      <c r="CX549" s="5"/>
      <c r="CY549" s="5"/>
      <c r="CZ549" s="5"/>
      <c r="DA549" s="5"/>
      <c r="DB549" s="5"/>
      <c r="DC549" s="5"/>
      <c r="DD549" s="5"/>
      <c r="DE549" s="5"/>
      <c r="DF549" s="5"/>
      <c r="DG549" s="5"/>
      <c r="DH549" s="5"/>
      <c r="DI549" s="5"/>
      <c r="DJ549" s="5"/>
      <c r="DK549" s="5"/>
      <c r="DL549" s="5"/>
      <c r="DM549" s="5"/>
      <c r="DN549" s="5"/>
      <c r="DO549" s="5"/>
      <c r="DP549" s="5"/>
      <c r="DQ549" s="5"/>
      <c r="DR549" s="5"/>
      <c r="DS549" s="5"/>
      <c r="DT549" s="5"/>
      <c r="DU549" s="5"/>
      <c r="DV549" s="5"/>
    </row>
    <row r="550" spans="21:126" x14ac:dyDescent="0.2">
      <c r="U550" s="5"/>
      <c r="V550" s="5"/>
      <c r="W550" s="5"/>
      <c r="AK550" s="5"/>
      <c r="AL550" s="5"/>
      <c r="AM550" s="5"/>
      <c r="AO550" s="5"/>
      <c r="AP550" s="5"/>
      <c r="AQ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  <c r="BO550" s="5"/>
      <c r="BP550" s="5"/>
      <c r="BQ550" s="5"/>
      <c r="BR550" s="5"/>
      <c r="BS550" s="5"/>
      <c r="BT550" s="5"/>
      <c r="BU550" s="5"/>
      <c r="BV550" s="5"/>
      <c r="BW550" s="5"/>
      <c r="BX550" s="5"/>
      <c r="BY550" s="5"/>
      <c r="BZ550" s="5"/>
      <c r="CA550" s="5"/>
      <c r="CB550" s="5"/>
      <c r="CC550" s="5"/>
      <c r="CD550" s="5"/>
      <c r="CE550" s="5"/>
      <c r="CF550" s="5"/>
      <c r="CG550" s="5"/>
      <c r="CH550" s="5"/>
      <c r="CI550" s="5"/>
      <c r="CJ550" s="5"/>
      <c r="CK550" s="5"/>
      <c r="CL550" s="5"/>
      <c r="CM550" s="5"/>
      <c r="CN550" s="5"/>
      <c r="CO550" s="5"/>
      <c r="CP550" s="5"/>
      <c r="CQ550" s="5"/>
      <c r="CR550" s="5"/>
      <c r="CS550" s="5"/>
      <c r="CT550" s="5"/>
      <c r="CU550" s="5"/>
      <c r="CV550" s="5"/>
      <c r="CW550" s="5"/>
      <c r="CX550" s="5"/>
      <c r="CY550" s="5"/>
      <c r="CZ550" s="5"/>
      <c r="DA550" s="5"/>
      <c r="DB550" s="5"/>
      <c r="DC550" s="5"/>
      <c r="DD550" s="5"/>
      <c r="DE550" s="5"/>
      <c r="DF550" s="5"/>
      <c r="DG550" s="5"/>
      <c r="DH550" s="5"/>
      <c r="DI550" s="5"/>
      <c r="DJ550" s="5"/>
      <c r="DK550" s="5"/>
      <c r="DL550" s="5"/>
      <c r="DM550" s="5"/>
      <c r="DN550" s="5"/>
      <c r="DO550" s="5"/>
      <c r="DP550" s="5"/>
      <c r="DQ550" s="5"/>
      <c r="DR550" s="5"/>
      <c r="DS550" s="5"/>
      <c r="DT550" s="5"/>
      <c r="DU550" s="5"/>
      <c r="DV550" s="5"/>
    </row>
    <row r="551" spans="21:126" x14ac:dyDescent="0.2">
      <c r="U551" s="5"/>
      <c r="V551" s="5"/>
      <c r="W551" s="5"/>
      <c r="AK551" s="5"/>
      <c r="AL551" s="5"/>
      <c r="AM551" s="5"/>
      <c r="AO551" s="5"/>
      <c r="AP551" s="5"/>
      <c r="AQ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  <c r="BO551" s="5"/>
      <c r="BP551" s="5"/>
      <c r="BQ551" s="5"/>
      <c r="BR551" s="5"/>
      <c r="BS551" s="5"/>
      <c r="BT551" s="5"/>
      <c r="BU551" s="5"/>
      <c r="BV551" s="5"/>
      <c r="BW551" s="5"/>
      <c r="BX551" s="5"/>
      <c r="BY551" s="5"/>
      <c r="BZ551" s="5"/>
      <c r="CA551" s="5"/>
      <c r="CB551" s="5"/>
      <c r="CC551" s="5"/>
      <c r="CD551" s="5"/>
      <c r="CE551" s="5"/>
      <c r="CF551" s="5"/>
      <c r="CG551" s="5"/>
      <c r="CH551" s="5"/>
      <c r="CI551" s="5"/>
      <c r="CJ551" s="5"/>
      <c r="CK551" s="5"/>
      <c r="CL551" s="5"/>
      <c r="CM551" s="5"/>
      <c r="CN551" s="5"/>
      <c r="CO551" s="5"/>
      <c r="CP551" s="5"/>
      <c r="CQ551" s="5"/>
      <c r="CR551" s="5"/>
      <c r="CS551" s="5"/>
      <c r="CT551" s="5"/>
      <c r="CU551" s="5"/>
      <c r="CV551" s="5"/>
      <c r="CW551" s="5"/>
      <c r="CX551" s="5"/>
      <c r="CY551" s="5"/>
      <c r="CZ551" s="5"/>
      <c r="DA551" s="5"/>
      <c r="DB551" s="5"/>
      <c r="DC551" s="5"/>
      <c r="DD551" s="5"/>
      <c r="DE551" s="5"/>
      <c r="DF551" s="5"/>
      <c r="DG551" s="5"/>
      <c r="DH551" s="5"/>
      <c r="DI551" s="5"/>
      <c r="DJ551" s="5"/>
      <c r="DK551" s="5"/>
      <c r="DL551" s="5"/>
      <c r="DM551" s="5"/>
      <c r="DN551" s="5"/>
      <c r="DO551" s="5"/>
      <c r="DP551" s="5"/>
      <c r="DQ551" s="5"/>
      <c r="DR551" s="5"/>
      <c r="DS551" s="5"/>
      <c r="DT551" s="5"/>
      <c r="DU551" s="5"/>
      <c r="DV551" s="5"/>
    </row>
    <row r="552" spans="21:126" x14ac:dyDescent="0.2">
      <c r="U552" s="5"/>
      <c r="V552" s="5"/>
      <c r="W552" s="5"/>
      <c r="AK552" s="5"/>
      <c r="AL552" s="5"/>
      <c r="AM552" s="5"/>
      <c r="AO552" s="5"/>
      <c r="AP552" s="5"/>
      <c r="AQ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  <c r="BO552" s="5"/>
      <c r="BP552" s="5"/>
      <c r="BQ552" s="5"/>
      <c r="BR552" s="5"/>
      <c r="BS552" s="5"/>
      <c r="BT552" s="5"/>
      <c r="BU552" s="5"/>
      <c r="BV552" s="5"/>
      <c r="BW552" s="5"/>
      <c r="BX552" s="5"/>
      <c r="BY552" s="5"/>
      <c r="BZ552" s="5"/>
      <c r="CA552" s="5"/>
      <c r="CB552" s="5"/>
      <c r="CC552" s="5"/>
      <c r="CD552" s="5"/>
      <c r="CE552" s="5"/>
      <c r="CF552" s="5"/>
      <c r="CG552" s="5"/>
      <c r="CH552" s="5"/>
      <c r="CI552" s="5"/>
      <c r="CJ552" s="5"/>
      <c r="CK552" s="5"/>
      <c r="CL552" s="5"/>
      <c r="CM552" s="5"/>
      <c r="CN552" s="5"/>
      <c r="CO552" s="5"/>
      <c r="CP552" s="5"/>
      <c r="CQ552" s="5"/>
      <c r="CR552" s="5"/>
      <c r="CS552" s="5"/>
      <c r="CT552" s="5"/>
      <c r="CU552" s="5"/>
      <c r="CV552" s="5"/>
      <c r="CW552" s="5"/>
      <c r="CX552" s="5"/>
      <c r="CY552" s="5"/>
      <c r="CZ552" s="5"/>
      <c r="DA552" s="5"/>
      <c r="DB552" s="5"/>
      <c r="DC552" s="5"/>
      <c r="DD552" s="5"/>
      <c r="DE552" s="5"/>
      <c r="DF552" s="5"/>
      <c r="DG552" s="5"/>
      <c r="DH552" s="5"/>
      <c r="DI552" s="5"/>
      <c r="DJ552" s="5"/>
      <c r="DK552" s="5"/>
      <c r="DL552" s="5"/>
      <c r="DM552" s="5"/>
      <c r="DN552" s="5"/>
      <c r="DO552" s="5"/>
      <c r="DP552" s="5"/>
      <c r="DQ552" s="5"/>
      <c r="DR552" s="5"/>
      <c r="DS552" s="5"/>
      <c r="DT552" s="5"/>
      <c r="DU552" s="5"/>
      <c r="DV552" s="5"/>
    </row>
    <row r="553" spans="21:126" x14ac:dyDescent="0.2">
      <c r="U553" s="5"/>
      <c r="V553" s="5"/>
      <c r="W553" s="5"/>
      <c r="AK553" s="5"/>
      <c r="AL553" s="5"/>
      <c r="AM553" s="5"/>
      <c r="AO553" s="5"/>
      <c r="AP553" s="5"/>
      <c r="AQ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  <c r="BO553" s="5"/>
      <c r="BP553" s="5"/>
      <c r="BQ553" s="5"/>
      <c r="BR553" s="5"/>
      <c r="BS553" s="5"/>
      <c r="BT553" s="5"/>
      <c r="BU553" s="5"/>
      <c r="BV553" s="5"/>
      <c r="BW553" s="5"/>
      <c r="BX553" s="5"/>
      <c r="BY553" s="5"/>
      <c r="BZ553" s="5"/>
      <c r="CA553" s="5"/>
      <c r="CB553" s="5"/>
      <c r="CC553" s="5"/>
      <c r="CD553" s="5"/>
      <c r="CE553" s="5"/>
      <c r="CF553" s="5"/>
      <c r="CG553" s="5"/>
      <c r="CH553" s="5"/>
      <c r="CI553" s="5"/>
      <c r="CJ553" s="5"/>
      <c r="CK553" s="5"/>
      <c r="CL553" s="5"/>
      <c r="CM553" s="5"/>
      <c r="CN553" s="5"/>
      <c r="CO553" s="5"/>
      <c r="CP553" s="5"/>
      <c r="CQ553" s="5"/>
      <c r="CR553" s="5"/>
      <c r="CS553" s="5"/>
      <c r="CT553" s="5"/>
      <c r="CU553" s="5"/>
      <c r="CV553" s="5"/>
      <c r="CW553" s="5"/>
      <c r="CX553" s="5"/>
      <c r="CY553" s="5"/>
      <c r="CZ553" s="5"/>
      <c r="DA553" s="5"/>
      <c r="DB553" s="5"/>
      <c r="DC553" s="5"/>
      <c r="DD553" s="5"/>
      <c r="DE553" s="5"/>
      <c r="DF553" s="5"/>
      <c r="DG553" s="5"/>
      <c r="DH553" s="5"/>
      <c r="DI553" s="5"/>
      <c r="DJ553" s="5"/>
      <c r="DK553" s="5"/>
      <c r="DL553" s="5"/>
      <c r="DM553" s="5"/>
      <c r="DN553" s="5"/>
      <c r="DO553" s="5"/>
      <c r="DP553" s="5"/>
      <c r="DQ553" s="5"/>
      <c r="DR553" s="5"/>
      <c r="DS553" s="5"/>
      <c r="DT553" s="5"/>
      <c r="DU553" s="5"/>
      <c r="DV553" s="5"/>
    </row>
    <row r="554" spans="21:126" x14ac:dyDescent="0.2">
      <c r="U554" s="5"/>
      <c r="V554" s="5"/>
      <c r="W554" s="5"/>
      <c r="AK554" s="5"/>
      <c r="AL554" s="5"/>
      <c r="AM554" s="5"/>
      <c r="AO554" s="5"/>
      <c r="AP554" s="5"/>
      <c r="AQ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  <c r="BO554" s="5"/>
      <c r="BP554" s="5"/>
      <c r="BQ554" s="5"/>
      <c r="BR554" s="5"/>
      <c r="BS554" s="5"/>
      <c r="BT554" s="5"/>
      <c r="BU554" s="5"/>
      <c r="BV554" s="5"/>
      <c r="BW554" s="5"/>
      <c r="BX554" s="5"/>
      <c r="BY554" s="5"/>
      <c r="BZ554" s="5"/>
      <c r="CA554" s="5"/>
      <c r="CB554" s="5"/>
      <c r="CC554" s="5"/>
      <c r="CD554" s="5"/>
      <c r="CE554" s="5"/>
      <c r="CF554" s="5"/>
      <c r="CG554" s="5"/>
      <c r="CH554" s="5"/>
      <c r="CI554" s="5"/>
      <c r="CJ554" s="5"/>
      <c r="CK554" s="5"/>
      <c r="CL554" s="5"/>
      <c r="CM554" s="5"/>
      <c r="CN554" s="5"/>
      <c r="CO554" s="5"/>
      <c r="CP554" s="5"/>
      <c r="CQ554" s="5"/>
      <c r="CR554" s="5"/>
      <c r="CS554" s="5"/>
      <c r="CT554" s="5"/>
      <c r="CU554" s="5"/>
      <c r="CV554" s="5"/>
      <c r="CW554" s="5"/>
      <c r="CX554" s="5"/>
      <c r="CY554" s="5"/>
      <c r="CZ554" s="5"/>
      <c r="DA554" s="5"/>
      <c r="DB554" s="5"/>
      <c r="DC554" s="5"/>
      <c r="DD554" s="5"/>
      <c r="DE554" s="5"/>
      <c r="DF554" s="5"/>
      <c r="DG554" s="5"/>
      <c r="DH554" s="5"/>
      <c r="DI554" s="5"/>
      <c r="DJ554" s="5"/>
      <c r="DK554" s="5"/>
      <c r="DL554" s="5"/>
      <c r="DM554" s="5"/>
      <c r="DN554" s="5"/>
      <c r="DO554" s="5"/>
      <c r="DP554" s="5"/>
      <c r="DQ554" s="5"/>
      <c r="DR554" s="5"/>
      <c r="DS554" s="5"/>
      <c r="DT554" s="5"/>
      <c r="DU554" s="5"/>
      <c r="DV554" s="5"/>
    </row>
    <row r="555" spans="21:126" x14ac:dyDescent="0.2">
      <c r="U555" s="5"/>
      <c r="V555" s="5"/>
      <c r="W555" s="5"/>
      <c r="AK555" s="5"/>
      <c r="AL555" s="5"/>
      <c r="AM555" s="5"/>
      <c r="AO555" s="5"/>
      <c r="AP555" s="5"/>
      <c r="AQ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  <c r="BO555" s="5"/>
      <c r="BP555" s="5"/>
      <c r="BQ555" s="5"/>
      <c r="BR555" s="5"/>
      <c r="BS555" s="5"/>
      <c r="BT555" s="5"/>
      <c r="BU555" s="5"/>
      <c r="BV555" s="5"/>
      <c r="BW555" s="5"/>
      <c r="BX555" s="5"/>
      <c r="BY555" s="5"/>
      <c r="BZ555" s="5"/>
      <c r="CA555" s="5"/>
      <c r="CB555" s="5"/>
      <c r="CC555" s="5"/>
      <c r="CD555" s="5"/>
      <c r="CE555" s="5"/>
      <c r="CF555" s="5"/>
      <c r="CG555" s="5"/>
      <c r="CH555" s="5"/>
      <c r="CI555" s="5"/>
      <c r="CJ555" s="5"/>
      <c r="CK555" s="5"/>
      <c r="CL555" s="5"/>
      <c r="CM555" s="5"/>
      <c r="CN555" s="5"/>
      <c r="CO555" s="5"/>
      <c r="CP555" s="5"/>
      <c r="CQ555" s="5"/>
      <c r="CR555" s="5"/>
      <c r="CS555" s="5"/>
      <c r="CT555" s="5"/>
      <c r="CU555" s="5"/>
      <c r="CV555" s="5"/>
      <c r="CW555" s="5"/>
      <c r="CX555" s="5"/>
      <c r="CY555" s="5"/>
      <c r="CZ555" s="5"/>
      <c r="DA555" s="5"/>
      <c r="DB555" s="5"/>
      <c r="DC555" s="5"/>
      <c r="DD555" s="5"/>
      <c r="DE555" s="5"/>
      <c r="DF555" s="5"/>
      <c r="DG555" s="5"/>
      <c r="DH555" s="5"/>
      <c r="DI555" s="5"/>
      <c r="DJ555" s="5"/>
      <c r="DK555" s="5"/>
      <c r="DL555" s="5"/>
      <c r="DM555" s="5"/>
      <c r="DN555" s="5"/>
      <c r="DO555" s="5"/>
      <c r="DP555" s="5"/>
      <c r="DQ555" s="5"/>
      <c r="DR555" s="5"/>
      <c r="DS555" s="5"/>
      <c r="DT555" s="5"/>
      <c r="DU555" s="5"/>
      <c r="DV555" s="5"/>
    </row>
    <row r="556" spans="21:126" x14ac:dyDescent="0.2">
      <c r="U556" s="5"/>
      <c r="V556" s="5"/>
      <c r="W556" s="5"/>
      <c r="AK556" s="5"/>
      <c r="AL556" s="5"/>
      <c r="AM556" s="5"/>
      <c r="AO556" s="5"/>
      <c r="AP556" s="5"/>
      <c r="AQ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  <c r="BO556" s="5"/>
      <c r="BP556" s="5"/>
      <c r="BQ556" s="5"/>
      <c r="BR556" s="5"/>
      <c r="BS556" s="5"/>
      <c r="BT556" s="5"/>
      <c r="BU556" s="5"/>
      <c r="BV556" s="5"/>
      <c r="BW556" s="5"/>
      <c r="BX556" s="5"/>
      <c r="BY556" s="5"/>
      <c r="BZ556" s="5"/>
      <c r="CA556" s="5"/>
      <c r="CB556" s="5"/>
      <c r="CC556" s="5"/>
      <c r="CD556" s="5"/>
      <c r="CE556" s="5"/>
      <c r="CF556" s="5"/>
      <c r="CG556" s="5"/>
      <c r="CH556" s="5"/>
      <c r="CI556" s="5"/>
      <c r="CJ556" s="5"/>
      <c r="CK556" s="5"/>
      <c r="CL556" s="5"/>
      <c r="CM556" s="5"/>
      <c r="CN556" s="5"/>
      <c r="CO556" s="5"/>
      <c r="CP556" s="5"/>
      <c r="CQ556" s="5"/>
      <c r="CR556" s="5"/>
      <c r="CS556" s="5"/>
      <c r="CT556" s="5"/>
      <c r="CU556" s="5"/>
      <c r="CV556" s="5"/>
      <c r="CW556" s="5"/>
      <c r="CX556" s="5"/>
      <c r="CY556" s="5"/>
      <c r="CZ556" s="5"/>
      <c r="DA556" s="5"/>
      <c r="DB556" s="5"/>
      <c r="DC556" s="5"/>
      <c r="DD556" s="5"/>
      <c r="DE556" s="5"/>
      <c r="DF556" s="5"/>
      <c r="DG556" s="5"/>
      <c r="DH556" s="5"/>
      <c r="DI556" s="5"/>
      <c r="DJ556" s="5"/>
      <c r="DK556" s="5"/>
      <c r="DL556" s="5"/>
      <c r="DM556" s="5"/>
      <c r="DN556" s="5"/>
      <c r="DO556" s="5"/>
      <c r="DP556" s="5"/>
      <c r="DQ556" s="5"/>
      <c r="DR556" s="5"/>
      <c r="DS556" s="5"/>
      <c r="DT556" s="5"/>
      <c r="DU556" s="5"/>
      <c r="DV556" s="5"/>
    </row>
    <row r="557" spans="21:126" x14ac:dyDescent="0.2">
      <c r="U557" s="5"/>
      <c r="V557" s="5"/>
      <c r="W557" s="5"/>
      <c r="AK557" s="5"/>
      <c r="AL557" s="5"/>
      <c r="AM557" s="5"/>
      <c r="AO557" s="5"/>
      <c r="AP557" s="5"/>
      <c r="AQ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  <c r="BO557" s="5"/>
      <c r="BP557" s="5"/>
      <c r="BQ557" s="5"/>
      <c r="BR557" s="5"/>
      <c r="BS557" s="5"/>
      <c r="BT557" s="5"/>
      <c r="BU557" s="5"/>
      <c r="BV557" s="5"/>
      <c r="BW557" s="5"/>
      <c r="BX557" s="5"/>
      <c r="BY557" s="5"/>
      <c r="BZ557" s="5"/>
      <c r="CA557" s="5"/>
      <c r="CB557" s="5"/>
      <c r="CC557" s="5"/>
      <c r="CD557" s="5"/>
      <c r="CE557" s="5"/>
      <c r="CF557" s="5"/>
      <c r="CG557" s="5"/>
      <c r="CH557" s="5"/>
      <c r="CI557" s="5"/>
      <c r="CJ557" s="5"/>
      <c r="CK557" s="5"/>
      <c r="CL557" s="5"/>
      <c r="CM557" s="5"/>
      <c r="CN557" s="5"/>
      <c r="CO557" s="5"/>
      <c r="CP557" s="5"/>
      <c r="CQ557" s="5"/>
      <c r="CR557" s="5"/>
      <c r="CS557" s="5"/>
      <c r="CT557" s="5"/>
      <c r="CU557" s="5"/>
      <c r="CV557" s="5"/>
      <c r="CW557" s="5"/>
      <c r="CX557" s="5"/>
      <c r="CY557" s="5"/>
      <c r="CZ557" s="5"/>
      <c r="DA557" s="5"/>
      <c r="DB557" s="5"/>
      <c r="DC557" s="5"/>
      <c r="DD557" s="5"/>
      <c r="DE557" s="5"/>
      <c r="DF557" s="5"/>
      <c r="DG557" s="5"/>
      <c r="DH557" s="5"/>
      <c r="DI557" s="5"/>
      <c r="DJ557" s="5"/>
      <c r="DK557" s="5"/>
      <c r="DL557" s="5"/>
      <c r="DM557" s="5"/>
      <c r="DN557" s="5"/>
      <c r="DO557" s="5"/>
      <c r="DP557" s="5"/>
      <c r="DQ557" s="5"/>
      <c r="DR557" s="5"/>
      <c r="DS557" s="5"/>
      <c r="DT557" s="5"/>
      <c r="DU557" s="5"/>
      <c r="DV557" s="5"/>
    </row>
    <row r="558" spans="21:126" x14ac:dyDescent="0.2">
      <c r="U558" s="5"/>
      <c r="V558" s="5"/>
      <c r="W558" s="5"/>
      <c r="AK558" s="5"/>
      <c r="AL558" s="5"/>
      <c r="AM558" s="5"/>
      <c r="AO558" s="5"/>
      <c r="AP558" s="5"/>
      <c r="AQ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  <c r="BO558" s="5"/>
      <c r="BP558" s="5"/>
      <c r="BQ558" s="5"/>
      <c r="BR558" s="5"/>
      <c r="BS558" s="5"/>
      <c r="BT558" s="5"/>
      <c r="BU558" s="5"/>
      <c r="BV558" s="5"/>
      <c r="BW558" s="5"/>
      <c r="BX558" s="5"/>
      <c r="BY558" s="5"/>
      <c r="BZ558" s="5"/>
      <c r="CA558" s="5"/>
      <c r="CB558" s="5"/>
      <c r="CC558" s="5"/>
      <c r="CD558" s="5"/>
      <c r="CE558" s="5"/>
      <c r="CF558" s="5"/>
      <c r="CG558" s="5"/>
      <c r="CH558" s="5"/>
      <c r="CI558" s="5"/>
      <c r="CJ558" s="5"/>
      <c r="CK558" s="5"/>
      <c r="CL558" s="5"/>
      <c r="CM558" s="5"/>
      <c r="CN558" s="5"/>
      <c r="CO558" s="5"/>
      <c r="CP558" s="5"/>
      <c r="CQ558" s="5"/>
      <c r="CR558" s="5"/>
      <c r="CS558" s="5"/>
      <c r="CT558" s="5"/>
      <c r="CU558" s="5"/>
      <c r="CV558" s="5"/>
      <c r="CW558" s="5"/>
      <c r="CX558" s="5"/>
      <c r="CY558" s="5"/>
      <c r="CZ558" s="5"/>
      <c r="DA558" s="5"/>
      <c r="DB558" s="5"/>
      <c r="DC558" s="5"/>
      <c r="DD558" s="5"/>
      <c r="DE558" s="5"/>
      <c r="DF558" s="5"/>
      <c r="DG558" s="5"/>
      <c r="DH558" s="5"/>
      <c r="DI558" s="5"/>
      <c r="DJ558" s="5"/>
      <c r="DK558" s="5"/>
      <c r="DL558" s="5"/>
      <c r="DM558" s="5"/>
      <c r="DN558" s="5"/>
      <c r="DO558" s="5"/>
      <c r="DP558" s="5"/>
      <c r="DQ558" s="5"/>
      <c r="DR558" s="5"/>
      <c r="DS558" s="5"/>
      <c r="DT558" s="5"/>
      <c r="DU558" s="5"/>
      <c r="DV558" s="5"/>
    </row>
    <row r="559" spans="21:126" x14ac:dyDescent="0.2">
      <c r="U559" s="5"/>
      <c r="V559" s="5"/>
      <c r="W559" s="5"/>
      <c r="AK559" s="5"/>
      <c r="AL559" s="5"/>
      <c r="AM559" s="5"/>
      <c r="AO559" s="5"/>
      <c r="AP559" s="5"/>
      <c r="AQ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  <c r="BO559" s="5"/>
      <c r="BP559" s="5"/>
      <c r="BQ559" s="5"/>
      <c r="BR559" s="5"/>
      <c r="BS559" s="5"/>
      <c r="BT559" s="5"/>
      <c r="BU559" s="5"/>
      <c r="BV559" s="5"/>
      <c r="BW559" s="5"/>
      <c r="BX559" s="5"/>
      <c r="BY559" s="5"/>
      <c r="BZ559" s="5"/>
      <c r="CA559" s="5"/>
      <c r="CB559" s="5"/>
      <c r="CC559" s="5"/>
      <c r="CD559" s="5"/>
      <c r="CE559" s="5"/>
      <c r="CF559" s="5"/>
      <c r="CG559" s="5"/>
      <c r="CH559" s="5"/>
      <c r="CI559" s="5"/>
      <c r="CJ559" s="5"/>
      <c r="CK559" s="5"/>
      <c r="CL559" s="5"/>
      <c r="CM559" s="5"/>
      <c r="CN559" s="5"/>
      <c r="CO559" s="5"/>
      <c r="CP559" s="5"/>
      <c r="CQ559" s="5"/>
      <c r="CR559" s="5"/>
      <c r="CS559" s="5"/>
      <c r="CT559" s="5"/>
      <c r="CU559" s="5"/>
      <c r="CV559" s="5"/>
      <c r="CW559" s="5"/>
      <c r="CX559" s="5"/>
      <c r="CY559" s="5"/>
      <c r="CZ559" s="5"/>
      <c r="DA559" s="5"/>
      <c r="DB559" s="5"/>
      <c r="DC559" s="5"/>
      <c r="DD559" s="5"/>
      <c r="DE559" s="5"/>
      <c r="DF559" s="5"/>
      <c r="DG559" s="5"/>
      <c r="DH559" s="5"/>
      <c r="DI559" s="5"/>
      <c r="DJ559" s="5"/>
      <c r="DK559" s="5"/>
      <c r="DL559" s="5"/>
      <c r="DM559" s="5"/>
      <c r="DN559" s="5"/>
      <c r="DO559" s="5"/>
      <c r="DP559" s="5"/>
      <c r="DQ559" s="5"/>
      <c r="DR559" s="5"/>
      <c r="DS559" s="5"/>
      <c r="DT559" s="5"/>
      <c r="DU559" s="5"/>
      <c r="DV559" s="5"/>
    </row>
    <row r="560" spans="21:126" x14ac:dyDescent="0.2">
      <c r="U560" s="5"/>
      <c r="V560" s="5"/>
      <c r="W560" s="5"/>
      <c r="AK560" s="5"/>
      <c r="AL560" s="5"/>
      <c r="AM560" s="5"/>
      <c r="AO560" s="5"/>
      <c r="AP560" s="5"/>
      <c r="AQ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  <c r="BO560" s="5"/>
      <c r="BP560" s="5"/>
      <c r="BQ560" s="5"/>
      <c r="BR560" s="5"/>
      <c r="BS560" s="5"/>
      <c r="BT560" s="5"/>
      <c r="BU560" s="5"/>
      <c r="BV560" s="5"/>
      <c r="BW560" s="5"/>
      <c r="BX560" s="5"/>
      <c r="BY560" s="5"/>
      <c r="BZ560" s="5"/>
      <c r="CA560" s="5"/>
      <c r="CB560" s="5"/>
      <c r="CC560" s="5"/>
      <c r="CD560" s="5"/>
      <c r="CE560" s="5"/>
      <c r="CF560" s="5"/>
      <c r="CG560" s="5"/>
      <c r="CH560" s="5"/>
      <c r="CI560" s="5"/>
      <c r="CJ560" s="5"/>
      <c r="CK560" s="5"/>
      <c r="CL560" s="5"/>
      <c r="CM560" s="5"/>
      <c r="CN560" s="5"/>
      <c r="CO560" s="5"/>
      <c r="CP560" s="5"/>
      <c r="CQ560" s="5"/>
      <c r="CR560" s="5"/>
      <c r="CS560" s="5"/>
      <c r="CT560" s="5"/>
      <c r="CU560" s="5"/>
      <c r="CV560" s="5"/>
      <c r="CW560" s="5"/>
      <c r="CX560" s="5"/>
      <c r="CY560" s="5"/>
      <c r="CZ560" s="5"/>
      <c r="DA560" s="5"/>
      <c r="DB560" s="5"/>
      <c r="DC560" s="5"/>
      <c r="DD560" s="5"/>
      <c r="DE560" s="5"/>
      <c r="DF560" s="5"/>
      <c r="DG560" s="5"/>
      <c r="DH560" s="5"/>
      <c r="DI560" s="5"/>
      <c r="DJ560" s="5"/>
      <c r="DK560" s="5"/>
      <c r="DL560" s="5"/>
      <c r="DM560" s="5"/>
      <c r="DN560" s="5"/>
      <c r="DO560" s="5"/>
      <c r="DP560" s="5"/>
      <c r="DQ560" s="5"/>
      <c r="DR560" s="5"/>
      <c r="DS560" s="5"/>
      <c r="DT560" s="5"/>
      <c r="DU560" s="5"/>
      <c r="DV560" s="5"/>
    </row>
    <row r="561" spans="21:126" x14ac:dyDescent="0.2">
      <c r="U561" s="5"/>
      <c r="V561" s="5"/>
      <c r="W561" s="5"/>
      <c r="AK561" s="5"/>
      <c r="AL561" s="5"/>
      <c r="AM561" s="5"/>
      <c r="AO561" s="5"/>
      <c r="AP561" s="5"/>
      <c r="AQ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  <c r="BO561" s="5"/>
      <c r="BP561" s="5"/>
      <c r="BQ561" s="5"/>
      <c r="BR561" s="5"/>
      <c r="BS561" s="5"/>
      <c r="BT561" s="5"/>
      <c r="BU561" s="5"/>
      <c r="BV561" s="5"/>
      <c r="BW561" s="5"/>
      <c r="BX561" s="5"/>
      <c r="BY561" s="5"/>
      <c r="BZ561" s="5"/>
      <c r="CA561" s="5"/>
      <c r="CB561" s="5"/>
      <c r="CC561" s="5"/>
      <c r="CD561" s="5"/>
      <c r="CE561" s="5"/>
      <c r="CF561" s="5"/>
      <c r="CG561" s="5"/>
      <c r="CH561" s="5"/>
      <c r="CI561" s="5"/>
      <c r="CJ561" s="5"/>
      <c r="CK561" s="5"/>
      <c r="CL561" s="5"/>
      <c r="CM561" s="5"/>
      <c r="CN561" s="5"/>
      <c r="CO561" s="5"/>
      <c r="CP561" s="5"/>
      <c r="CQ561" s="5"/>
      <c r="CR561" s="5"/>
      <c r="CS561" s="5"/>
      <c r="CT561" s="5"/>
      <c r="CU561" s="5"/>
      <c r="CV561" s="5"/>
      <c r="CW561" s="5"/>
      <c r="CX561" s="5"/>
      <c r="CY561" s="5"/>
      <c r="CZ561" s="5"/>
      <c r="DA561" s="5"/>
      <c r="DB561" s="5"/>
      <c r="DC561" s="5"/>
      <c r="DD561" s="5"/>
      <c r="DE561" s="5"/>
      <c r="DF561" s="5"/>
      <c r="DG561" s="5"/>
      <c r="DH561" s="5"/>
      <c r="DI561" s="5"/>
      <c r="DJ561" s="5"/>
      <c r="DK561" s="5"/>
      <c r="DL561" s="5"/>
      <c r="DM561" s="5"/>
      <c r="DN561" s="5"/>
      <c r="DO561" s="5"/>
      <c r="DP561" s="5"/>
      <c r="DQ561" s="5"/>
      <c r="DR561" s="5"/>
      <c r="DS561" s="5"/>
      <c r="DT561" s="5"/>
      <c r="DU561" s="5"/>
      <c r="DV561" s="5"/>
    </row>
    <row r="562" spans="21:126" x14ac:dyDescent="0.2">
      <c r="U562" s="5"/>
      <c r="V562" s="5"/>
      <c r="W562" s="5"/>
      <c r="AK562" s="5"/>
      <c r="AL562" s="5"/>
      <c r="AM562" s="5"/>
      <c r="AO562" s="5"/>
      <c r="AP562" s="5"/>
      <c r="AQ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  <c r="BO562" s="5"/>
      <c r="BP562" s="5"/>
      <c r="BQ562" s="5"/>
      <c r="BR562" s="5"/>
      <c r="BS562" s="5"/>
      <c r="BT562" s="5"/>
      <c r="BU562" s="5"/>
      <c r="BV562" s="5"/>
      <c r="BW562" s="5"/>
      <c r="BX562" s="5"/>
      <c r="BY562" s="5"/>
      <c r="BZ562" s="5"/>
      <c r="CA562" s="5"/>
      <c r="CB562" s="5"/>
      <c r="CC562" s="5"/>
      <c r="CD562" s="5"/>
      <c r="CE562" s="5"/>
      <c r="CF562" s="5"/>
      <c r="CG562" s="5"/>
      <c r="CH562" s="5"/>
      <c r="CI562" s="5"/>
      <c r="CJ562" s="5"/>
      <c r="CK562" s="5"/>
      <c r="CL562" s="5"/>
      <c r="CM562" s="5"/>
      <c r="CN562" s="5"/>
      <c r="CO562" s="5"/>
      <c r="CP562" s="5"/>
      <c r="CQ562" s="5"/>
      <c r="CR562" s="5"/>
      <c r="CS562" s="5"/>
      <c r="CT562" s="5"/>
      <c r="CU562" s="5"/>
      <c r="CV562" s="5"/>
      <c r="CW562" s="5"/>
      <c r="CX562" s="5"/>
      <c r="CY562" s="5"/>
      <c r="CZ562" s="5"/>
      <c r="DA562" s="5"/>
      <c r="DB562" s="5"/>
      <c r="DC562" s="5"/>
      <c r="DD562" s="5"/>
      <c r="DE562" s="5"/>
      <c r="DF562" s="5"/>
      <c r="DG562" s="5"/>
      <c r="DH562" s="5"/>
      <c r="DI562" s="5"/>
      <c r="DJ562" s="5"/>
      <c r="DK562" s="5"/>
      <c r="DL562" s="5"/>
      <c r="DM562" s="5"/>
      <c r="DN562" s="5"/>
      <c r="DO562" s="5"/>
      <c r="DP562" s="5"/>
      <c r="DQ562" s="5"/>
      <c r="DR562" s="5"/>
      <c r="DS562" s="5"/>
      <c r="DT562" s="5"/>
      <c r="DU562" s="5"/>
      <c r="DV562" s="5"/>
    </row>
    <row r="563" spans="21:126" x14ac:dyDescent="0.2">
      <c r="U563" s="5"/>
      <c r="V563" s="5"/>
      <c r="W563" s="5"/>
      <c r="AK563" s="5"/>
      <c r="AL563" s="5"/>
      <c r="AM563" s="5"/>
      <c r="AO563" s="5"/>
      <c r="AP563" s="5"/>
      <c r="AQ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  <c r="BO563" s="5"/>
      <c r="BP563" s="5"/>
      <c r="BQ563" s="5"/>
      <c r="BR563" s="5"/>
      <c r="BS563" s="5"/>
      <c r="BT563" s="5"/>
      <c r="BU563" s="5"/>
      <c r="BV563" s="5"/>
      <c r="BW563" s="5"/>
      <c r="BX563" s="5"/>
      <c r="BY563" s="5"/>
      <c r="BZ563" s="5"/>
      <c r="CA563" s="5"/>
      <c r="CB563" s="5"/>
      <c r="CC563" s="5"/>
      <c r="CD563" s="5"/>
      <c r="CE563" s="5"/>
      <c r="CF563" s="5"/>
      <c r="CG563" s="5"/>
      <c r="CH563" s="5"/>
      <c r="CI563" s="5"/>
      <c r="CJ563" s="5"/>
      <c r="CK563" s="5"/>
      <c r="CL563" s="5"/>
      <c r="CM563" s="5"/>
      <c r="CN563" s="5"/>
      <c r="CO563" s="5"/>
      <c r="CP563" s="5"/>
      <c r="CQ563" s="5"/>
      <c r="CR563" s="5"/>
      <c r="CS563" s="5"/>
      <c r="CT563" s="5"/>
      <c r="CU563" s="5"/>
      <c r="CV563" s="5"/>
      <c r="CW563" s="5"/>
      <c r="CX563" s="5"/>
      <c r="CY563" s="5"/>
      <c r="CZ563" s="5"/>
      <c r="DA563" s="5"/>
      <c r="DB563" s="5"/>
      <c r="DC563" s="5"/>
      <c r="DD563" s="5"/>
      <c r="DE563" s="5"/>
      <c r="DF563" s="5"/>
      <c r="DG563" s="5"/>
      <c r="DH563" s="5"/>
      <c r="DI563" s="5"/>
      <c r="DJ563" s="5"/>
      <c r="DK563" s="5"/>
      <c r="DL563" s="5"/>
      <c r="DM563" s="5"/>
      <c r="DN563" s="5"/>
      <c r="DO563" s="5"/>
      <c r="DP563" s="5"/>
      <c r="DQ563" s="5"/>
      <c r="DR563" s="5"/>
      <c r="DS563" s="5"/>
      <c r="DT563" s="5"/>
      <c r="DU563" s="5"/>
      <c r="DV563" s="5"/>
    </row>
    <row r="564" spans="21:126" x14ac:dyDescent="0.2">
      <c r="U564" s="5"/>
      <c r="V564" s="5"/>
      <c r="W564" s="5"/>
      <c r="AK564" s="5"/>
      <c r="AL564" s="5"/>
      <c r="AM564" s="5"/>
      <c r="AO564" s="5"/>
      <c r="AP564" s="5"/>
      <c r="AQ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  <c r="BO564" s="5"/>
      <c r="BP564" s="5"/>
      <c r="BQ564" s="5"/>
      <c r="BR564" s="5"/>
      <c r="BS564" s="5"/>
      <c r="BT564" s="5"/>
      <c r="BU564" s="5"/>
      <c r="BV564" s="5"/>
      <c r="BW564" s="5"/>
      <c r="BX564" s="5"/>
      <c r="BY564" s="5"/>
      <c r="BZ564" s="5"/>
      <c r="CA564" s="5"/>
      <c r="CB564" s="5"/>
      <c r="CC564" s="5"/>
      <c r="CD564" s="5"/>
      <c r="CE564" s="5"/>
      <c r="CF564" s="5"/>
      <c r="CG564" s="5"/>
      <c r="CH564" s="5"/>
      <c r="CI564" s="5"/>
      <c r="CJ564" s="5"/>
      <c r="CK564" s="5"/>
      <c r="CL564" s="5"/>
      <c r="CM564" s="5"/>
      <c r="CN564" s="5"/>
      <c r="CO564" s="5"/>
      <c r="CP564" s="5"/>
      <c r="CQ564" s="5"/>
      <c r="CR564" s="5"/>
      <c r="CS564" s="5"/>
      <c r="CT564" s="5"/>
      <c r="CU564" s="5"/>
      <c r="CV564" s="5"/>
      <c r="CW564" s="5"/>
      <c r="CX564" s="5"/>
      <c r="CY564" s="5"/>
      <c r="CZ564" s="5"/>
      <c r="DA564" s="5"/>
      <c r="DB564" s="5"/>
      <c r="DC564" s="5"/>
      <c r="DD564" s="5"/>
      <c r="DE564" s="5"/>
      <c r="DF564" s="5"/>
      <c r="DG564" s="5"/>
      <c r="DH564" s="5"/>
      <c r="DI564" s="5"/>
      <c r="DJ564" s="5"/>
      <c r="DK564" s="5"/>
      <c r="DL564" s="5"/>
      <c r="DM564" s="5"/>
      <c r="DN564" s="5"/>
      <c r="DO564" s="5"/>
      <c r="DP564" s="5"/>
      <c r="DQ564" s="5"/>
      <c r="DR564" s="5"/>
      <c r="DS564" s="5"/>
      <c r="DT564" s="5"/>
      <c r="DU564" s="5"/>
      <c r="DV564" s="5"/>
    </row>
    <row r="565" spans="21:126" x14ac:dyDescent="0.2">
      <c r="U565" s="5"/>
      <c r="V565" s="5"/>
      <c r="W565" s="5"/>
      <c r="AK565" s="5"/>
      <c r="AL565" s="5"/>
      <c r="AM565" s="5"/>
      <c r="AO565" s="5"/>
      <c r="AP565" s="5"/>
      <c r="AQ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  <c r="BO565" s="5"/>
      <c r="BP565" s="5"/>
      <c r="BQ565" s="5"/>
      <c r="BR565" s="5"/>
      <c r="BS565" s="5"/>
      <c r="BT565" s="5"/>
      <c r="BU565" s="5"/>
      <c r="BV565" s="5"/>
      <c r="BW565" s="5"/>
      <c r="BX565" s="5"/>
      <c r="BY565" s="5"/>
      <c r="BZ565" s="5"/>
      <c r="CA565" s="5"/>
      <c r="CB565" s="5"/>
      <c r="CC565" s="5"/>
      <c r="CD565" s="5"/>
      <c r="CE565" s="5"/>
      <c r="CF565" s="5"/>
      <c r="CG565" s="5"/>
      <c r="CH565" s="5"/>
      <c r="CI565" s="5"/>
      <c r="CJ565" s="5"/>
      <c r="CK565" s="5"/>
      <c r="CL565" s="5"/>
      <c r="CM565" s="5"/>
      <c r="CN565" s="5"/>
      <c r="CO565" s="5"/>
      <c r="CP565" s="5"/>
      <c r="CQ565" s="5"/>
      <c r="CR565" s="5"/>
      <c r="CS565" s="5"/>
      <c r="CT565" s="5"/>
      <c r="CU565" s="5"/>
      <c r="CV565" s="5"/>
      <c r="CW565" s="5"/>
      <c r="CX565" s="5"/>
      <c r="CY565" s="5"/>
      <c r="CZ565" s="5"/>
      <c r="DA565" s="5"/>
      <c r="DB565" s="5"/>
      <c r="DC565" s="5"/>
      <c r="DD565" s="5"/>
      <c r="DE565" s="5"/>
      <c r="DF565" s="5"/>
      <c r="DG565" s="5"/>
      <c r="DH565" s="5"/>
      <c r="DI565" s="5"/>
      <c r="DJ565" s="5"/>
      <c r="DK565" s="5"/>
      <c r="DL565" s="5"/>
      <c r="DM565" s="5"/>
      <c r="DN565" s="5"/>
      <c r="DO565" s="5"/>
      <c r="DP565" s="5"/>
      <c r="DQ565" s="5"/>
      <c r="DR565" s="5"/>
      <c r="DS565" s="5"/>
      <c r="DT565" s="5"/>
      <c r="DU565" s="5"/>
      <c r="DV565" s="5"/>
    </row>
    <row r="566" spans="21:126" x14ac:dyDescent="0.2">
      <c r="U566" s="5"/>
      <c r="V566" s="5"/>
      <c r="W566" s="5"/>
      <c r="AK566" s="5"/>
      <c r="AL566" s="5"/>
      <c r="AM566" s="5"/>
      <c r="AO566" s="5"/>
      <c r="AP566" s="5"/>
      <c r="AQ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  <c r="BO566" s="5"/>
      <c r="BP566" s="5"/>
      <c r="BQ566" s="5"/>
      <c r="BR566" s="5"/>
      <c r="BS566" s="5"/>
      <c r="BT566" s="5"/>
      <c r="BU566" s="5"/>
      <c r="BV566" s="5"/>
      <c r="BW566" s="5"/>
      <c r="BX566" s="5"/>
      <c r="BY566" s="5"/>
      <c r="BZ566" s="5"/>
      <c r="CA566" s="5"/>
      <c r="CB566" s="5"/>
      <c r="CC566" s="5"/>
      <c r="CD566" s="5"/>
      <c r="CE566" s="5"/>
      <c r="CF566" s="5"/>
      <c r="CG566" s="5"/>
      <c r="CH566" s="5"/>
      <c r="CI566" s="5"/>
      <c r="CJ566" s="5"/>
      <c r="CK566" s="5"/>
      <c r="CL566" s="5"/>
      <c r="CM566" s="5"/>
      <c r="CN566" s="5"/>
      <c r="CO566" s="5"/>
      <c r="CP566" s="5"/>
      <c r="CQ566" s="5"/>
      <c r="CR566" s="5"/>
      <c r="CS566" s="5"/>
      <c r="CT566" s="5"/>
      <c r="CU566" s="5"/>
      <c r="CV566" s="5"/>
      <c r="CW566" s="5"/>
      <c r="CX566" s="5"/>
      <c r="CY566" s="5"/>
      <c r="CZ566" s="5"/>
      <c r="DA566" s="5"/>
      <c r="DB566" s="5"/>
      <c r="DC566" s="5"/>
      <c r="DD566" s="5"/>
      <c r="DE566" s="5"/>
      <c r="DF566" s="5"/>
      <c r="DG566" s="5"/>
      <c r="DH566" s="5"/>
      <c r="DI566" s="5"/>
      <c r="DJ566" s="5"/>
      <c r="DK566" s="5"/>
      <c r="DL566" s="5"/>
      <c r="DM566" s="5"/>
      <c r="DN566" s="5"/>
      <c r="DO566" s="5"/>
      <c r="DP566" s="5"/>
      <c r="DQ566" s="5"/>
      <c r="DR566" s="5"/>
      <c r="DS566" s="5"/>
      <c r="DT566" s="5"/>
      <c r="DU566" s="5"/>
      <c r="DV566" s="5"/>
    </row>
    <row r="567" spans="21:126" x14ac:dyDescent="0.2">
      <c r="U567" s="5"/>
      <c r="V567" s="5"/>
      <c r="W567" s="5"/>
      <c r="AK567" s="5"/>
      <c r="AL567" s="5"/>
      <c r="AM567" s="5"/>
      <c r="AO567" s="5"/>
      <c r="AP567" s="5"/>
      <c r="AQ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  <c r="BO567" s="5"/>
      <c r="BP567" s="5"/>
      <c r="BQ567" s="5"/>
      <c r="BR567" s="5"/>
      <c r="BS567" s="5"/>
      <c r="BT567" s="5"/>
      <c r="BU567" s="5"/>
      <c r="BV567" s="5"/>
      <c r="BW567" s="5"/>
      <c r="BX567" s="5"/>
      <c r="BY567" s="5"/>
      <c r="BZ567" s="5"/>
      <c r="CA567" s="5"/>
      <c r="CB567" s="5"/>
      <c r="CC567" s="5"/>
      <c r="CD567" s="5"/>
      <c r="CE567" s="5"/>
      <c r="CF567" s="5"/>
      <c r="CG567" s="5"/>
      <c r="CH567" s="5"/>
      <c r="CI567" s="5"/>
      <c r="CJ567" s="5"/>
      <c r="CK567" s="5"/>
      <c r="CL567" s="5"/>
      <c r="CM567" s="5"/>
      <c r="CN567" s="5"/>
      <c r="CO567" s="5"/>
      <c r="CP567" s="5"/>
      <c r="CQ567" s="5"/>
      <c r="CR567" s="5"/>
      <c r="CS567" s="5"/>
      <c r="CT567" s="5"/>
      <c r="CU567" s="5"/>
      <c r="CV567" s="5"/>
      <c r="CW567" s="5"/>
      <c r="CX567" s="5"/>
      <c r="CY567" s="5"/>
      <c r="CZ567" s="5"/>
      <c r="DA567" s="5"/>
      <c r="DB567" s="5"/>
      <c r="DC567" s="5"/>
      <c r="DD567" s="5"/>
      <c r="DE567" s="5"/>
      <c r="DF567" s="5"/>
      <c r="DG567" s="5"/>
      <c r="DH567" s="5"/>
      <c r="DI567" s="5"/>
      <c r="DJ567" s="5"/>
      <c r="DK567" s="5"/>
      <c r="DL567" s="5"/>
      <c r="DM567" s="5"/>
      <c r="DN567" s="5"/>
      <c r="DO567" s="5"/>
      <c r="DP567" s="5"/>
      <c r="DQ567" s="5"/>
      <c r="DR567" s="5"/>
      <c r="DS567" s="5"/>
      <c r="DT567" s="5"/>
      <c r="DU567" s="5"/>
      <c r="DV567" s="5"/>
    </row>
    <row r="568" spans="21:126" x14ac:dyDescent="0.2">
      <c r="U568" s="5"/>
      <c r="V568" s="5"/>
      <c r="W568" s="5"/>
      <c r="AK568" s="5"/>
      <c r="AL568" s="5"/>
      <c r="AM568" s="5"/>
      <c r="AO568" s="5"/>
      <c r="AP568" s="5"/>
      <c r="AQ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  <c r="BO568" s="5"/>
      <c r="BP568" s="5"/>
      <c r="BQ568" s="5"/>
      <c r="BR568" s="5"/>
      <c r="BS568" s="5"/>
      <c r="BT568" s="5"/>
      <c r="BU568" s="5"/>
      <c r="BV568" s="5"/>
      <c r="BW568" s="5"/>
      <c r="BX568" s="5"/>
      <c r="BY568" s="5"/>
      <c r="BZ568" s="5"/>
      <c r="CA568" s="5"/>
      <c r="CB568" s="5"/>
      <c r="CC568" s="5"/>
      <c r="CD568" s="5"/>
      <c r="CE568" s="5"/>
      <c r="CF568" s="5"/>
      <c r="CG568" s="5"/>
      <c r="CH568" s="5"/>
      <c r="CI568" s="5"/>
      <c r="CJ568" s="5"/>
      <c r="CK568" s="5"/>
      <c r="CL568" s="5"/>
      <c r="CM568" s="5"/>
      <c r="CN568" s="5"/>
      <c r="CO568" s="5"/>
      <c r="CP568" s="5"/>
      <c r="CQ568" s="5"/>
      <c r="CR568" s="5"/>
      <c r="CS568" s="5"/>
      <c r="CT568" s="5"/>
      <c r="CU568" s="5"/>
      <c r="CV568" s="5"/>
      <c r="CW568" s="5"/>
      <c r="CX568" s="5"/>
      <c r="CY568" s="5"/>
      <c r="CZ568" s="5"/>
      <c r="DA568" s="5"/>
      <c r="DB568" s="5"/>
      <c r="DC568" s="5"/>
      <c r="DD568" s="5"/>
      <c r="DE568" s="5"/>
      <c r="DF568" s="5"/>
      <c r="DG568" s="5"/>
      <c r="DH568" s="5"/>
      <c r="DI568" s="5"/>
      <c r="DJ568" s="5"/>
      <c r="DK568" s="5"/>
      <c r="DL568" s="5"/>
      <c r="DM568" s="5"/>
      <c r="DN568" s="5"/>
      <c r="DO568" s="5"/>
      <c r="DP568" s="5"/>
      <c r="DQ568" s="5"/>
      <c r="DR568" s="5"/>
      <c r="DS568" s="5"/>
      <c r="DT568" s="5"/>
      <c r="DU568" s="5"/>
      <c r="DV568" s="5"/>
    </row>
    <row r="569" spans="21:126" x14ac:dyDescent="0.2">
      <c r="U569" s="5"/>
      <c r="V569" s="5"/>
      <c r="W569" s="5"/>
      <c r="AK569" s="5"/>
      <c r="AL569" s="5"/>
      <c r="AM569" s="5"/>
      <c r="AO569" s="5"/>
      <c r="AP569" s="5"/>
      <c r="AQ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  <c r="BO569" s="5"/>
      <c r="BP569" s="5"/>
      <c r="BQ569" s="5"/>
      <c r="BR569" s="5"/>
      <c r="BS569" s="5"/>
      <c r="BT569" s="5"/>
      <c r="BU569" s="5"/>
      <c r="BV569" s="5"/>
      <c r="BW569" s="5"/>
      <c r="BX569" s="5"/>
      <c r="BY569" s="5"/>
      <c r="BZ569" s="5"/>
      <c r="CA569" s="5"/>
      <c r="CB569" s="5"/>
      <c r="CC569" s="5"/>
      <c r="CD569" s="5"/>
      <c r="CE569" s="5"/>
      <c r="CF569" s="5"/>
      <c r="CG569" s="5"/>
      <c r="CH569" s="5"/>
      <c r="CI569" s="5"/>
      <c r="CJ569" s="5"/>
      <c r="CK569" s="5"/>
      <c r="CL569" s="5"/>
      <c r="CM569" s="5"/>
      <c r="CN569" s="5"/>
      <c r="CO569" s="5"/>
      <c r="CP569" s="5"/>
      <c r="CQ569" s="5"/>
      <c r="CR569" s="5"/>
      <c r="CS569" s="5"/>
      <c r="CT569" s="5"/>
      <c r="CU569" s="5"/>
      <c r="CV569" s="5"/>
      <c r="CW569" s="5"/>
      <c r="CX569" s="5"/>
      <c r="CY569" s="5"/>
      <c r="CZ569" s="5"/>
      <c r="DA569" s="5"/>
      <c r="DB569" s="5"/>
      <c r="DC569" s="5"/>
      <c r="DD569" s="5"/>
      <c r="DE569" s="5"/>
      <c r="DF569" s="5"/>
      <c r="DG569" s="5"/>
      <c r="DH569" s="5"/>
      <c r="DI569" s="5"/>
      <c r="DJ569" s="5"/>
      <c r="DK569" s="5"/>
      <c r="DL569" s="5"/>
      <c r="DM569" s="5"/>
      <c r="DN569" s="5"/>
      <c r="DO569" s="5"/>
      <c r="DP569" s="5"/>
      <c r="DQ569" s="5"/>
      <c r="DR569" s="5"/>
      <c r="DS569" s="5"/>
      <c r="DT569" s="5"/>
      <c r="DU569" s="5"/>
      <c r="DV569" s="5"/>
    </row>
    <row r="570" spans="21:126" x14ac:dyDescent="0.2">
      <c r="U570" s="5"/>
      <c r="V570" s="5"/>
      <c r="W570" s="5"/>
      <c r="AK570" s="5"/>
      <c r="AL570" s="5"/>
      <c r="AM570" s="5"/>
      <c r="AO570" s="5"/>
      <c r="AP570" s="5"/>
      <c r="AQ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  <c r="BO570" s="5"/>
      <c r="BP570" s="5"/>
      <c r="BQ570" s="5"/>
      <c r="BR570" s="5"/>
      <c r="BS570" s="5"/>
      <c r="BT570" s="5"/>
      <c r="BU570" s="5"/>
      <c r="BV570" s="5"/>
      <c r="BW570" s="5"/>
      <c r="BX570" s="5"/>
      <c r="BY570" s="5"/>
      <c r="BZ570" s="5"/>
      <c r="CA570" s="5"/>
      <c r="CB570" s="5"/>
      <c r="CC570" s="5"/>
      <c r="CD570" s="5"/>
      <c r="CE570" s="5"/>
      <c r="CF570" s="5"/>
      <c r="CG570" s="5"/>
      <c r="CH570" s="5"/>
      <c r="CI570" s="5"/>
      <c r="CJ570" s="5"/>
      <c r="CK570" s="5"/>
      <c r="CL570" s="5"/>
      <c r="CM570" s="5"/>
      <c r="CN570" s="5"/>
      <c r="CO570" s="5"/>
      <c r="CP570" s="5"/>
      <c r="CQ570" s="5"/>
      <c r="CR570" s="5"/>
      <c r="CS570" s="5"/>
      <c r="CT570" s="5"/>
      <c r="CU570" s="5"/>
      <c r="CV570" s="5"/>
      <c r="CW570" s="5"/>
      <c r="CX570" s="5"/>
      <c r="CY570" s="5"/>
      <c r="CZ570" s="5"/>
      <c r="DA570" s="5"/>
      <c r="DB570" s="5"/>
      <c r="DC570" s="5"/>
      <c r="DD570" s="5"/>
      <c r="DE570" s="5"/>
      <c r="DF570" s="5"/>
      <c r="DG570" s="5"/>
      <c r="DH570" s="5"/>
      <c r="DI570" s="5"/>
      <c r="DJ570" s="5"/>
      <c r="DK570" s="5"/>
      <c r="DL570" s="5"/>
      <c r="DM570" s="5"/>
      <c r="DN570" s="5"/>
      <c r="DO570" s="5"/>
      <c r="DP570" s="5"/>
      <c r="DQ570" s="5"/>
      <c r="DR570" s="5"/>
      <c r="DS570" s="5"/>
      <c r="DT570" s="5"/>
      <c r="DU570" s="5"/>
      <c r="DV570" s="5"/>
    </row>
    <row r="571" spans="21:126" x14ac:dyDescent="0.2">
      <c r="U571" s="5"/>
      <c r="V571" s="5"/>
      <c r="W571" s="5"/>
      <c r="AK571" s="5"/>
      <c r="AL571" s="5"/>
      <c r="AM571" s="5"/>
      <c r="AO571" s="5"/>
      <c r="AP571" s="5"/>
      <c r="AQ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  <c r="BO571" s="5"/>
      <c r="BP571" s="5"/>
      <c r="BQ571" s="5"/>
      <c r="BR571" s="5"/>
      <c r="BS571" s="5"/>
      <c r="BT571" s="5"/>
      <c r="BU571" s="5"/>
      <c r="BV571" s="5"/>
      <c r="BW571" s="5"/>
      <c r="BX571" s="5"/>
      <c r="BY571" s="5"/>
      <c r="BZ571" s="5"/>
      <c r="CA571" s="5"/>
      <c r="CB571" s="5"/>
      <c r="CC571" s="5"/>
      <c r="CD571" s="5"/>
      <c r="CE571" s="5"/>
      <c r="CF571" s="5"/>
      <c r="CG571" s="5"/>
      <c r="CH571" s="5"/>
      <c r="CI571" s="5"/>
      <c r="CJ571" s="5"/>
      <c r="CK571" s="5"/>
      <c r="CL571" s="5"/>
      <c r="CM571" s="5"/>
      <c r="CN571" s="5"/>
      <c r="CO571" s="5"/>
      <c r="CP571" s="5"/>
      <c r="CQ571" s="5"/>
      <c r="CR571" s="5"/>
      <c r="CS571" s="5"/>
      <c r="CT571" s="5"/>
      <c r="CU571" s="5"/>
      <c r="CV571" s="5"/>
      <c r="CW571" s="5"/>
      <c r="CX571" s="5"/>
      <c r="CY571" s="5"/>
      <c r="CZ571" s="5"/>
      <c r="DA571" s="5"/>
      <c r="DB571" s="5"/>
      <c r="DC571" s="5"/>
      <c r="DD571" s="5"/>
      <c r="DE571" s="5"/>
      <c r="DF571" s="5"/>
      <c r="DG571" s="5"/>
      <c r="DH571" s="5"/>
      <c r="DI571" s="5"/>
      <c r="DJ571" s="5"/>
      <c r="DK571" s="5"/>
      <c r="DL571" s="5"/>
      <c r="DM571" s="5"/>
      <c r="DN571" s="5"/>
      <c r="DO571" s="5"/>
      <c r="DP571" s="5"/>
      <c r="DQ571" s="5"/>
      <c r="DR571" s="5"/>
      <c r="DS571" s="5"/>
      <c r="DT571" s="5"/>
      <c r="DU571" s="5"/>
      <c r="DV571" s="5"/>
    </row>
    <row r="572" spans="21:126" x14ac:dyDescent="0.2">
      <c r="U572" s="5"/>
      <c r="V572" s="5"/>
      <c r="W572" s="5"/>
      <c r="AK572" s="5"/>
      <c r="AL572" s="5"/>
      <c r="AM572" s="5"/>
      <c r="AO572" s="5"/>
      <c r="AP572" s="5"/>
      <c r="AQ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  <c r="BO572" s="5"/>
      <c r="BP572" s="5"/>
      <c r="BQ572" s="5"/>
      <c r="BR572" s="5"/>
      <c r="BS572" s="5"/>
      <c r="BT572" s="5"/>
      <c r="BU572" s="5"/>
      <c r="BV572" s="5"/>
      <c r="BW572" s="5"/>
      <c r="BX572" s="5"/>
      <c r="BY572" s="5"/>
      <c r="BZ572" s="5"/>
      <c r="CA572" s="5"/>
      <c r="CB572" s="5"/>
      <c r="CC572" s="5"/>
      <c r="CD572" s="5"/>
      <c r="CE572" s="5"/>
      <c r="CF572" s="5"/>
      <c r="CG572" s="5"/>
      <c r="CH572" s="5"/>
      <c r="CI572" s="5"/>
      <c r="CJ572" s="5"/>
      <c r="CK572" s="5"/>
      <c r="CL572" s="5"/>
      <c r="CM572" s="5"/>
      <c r="CN572" s="5"/>
      <c r="CO572" s="5"/>
      <c r="CP572" s="5"/>
      <c r="CQ572" s="5"/>
      <c r="CR572" s="5"/>
      <c r="CS572" s="5"/>
      <c r="CT572" s="5"/>
      <c r="CU572" s="5"/>
      <c r="CV572" s="5"/>
      <c r="CW572" s="5"/>
      <c r="CX572" s="5"/>
      <c r="CY572" s="5"/>
      <c r="CZ572" s="5"/>
      <c r="DA572" s="5"/>
      <c r="DB572" s="5"/>
      <c r="DC572" s="5"/>
      <c r="DD572" s="5"/>
      <c r="DE572" s="5"/>
      <c r="DF572" s="5"/>
      <c r="DG572" s="5"/>
      <c r="DH572" s="5"/>
      <c r="DI572" s="5"/>
      <c r="DJ572" s="5"/>
      <c r="DK572" s="5"/>
      <c r="DL572" s="5"/>
      <c r="DM572" s="5"/>
      <c r="DN572" s="5"/>
      <c r="DO572" s="5"/>
      <c r="DP572" s="5"/>
      <c r="DQ572" s="5"/>
      <c r="DR572" s="5"/>
      <c r="DS572" s="5"/>
      <c r="DT572" s="5"/>
      <c r="DU572" s="5"/>
      <c r="DV572" s="5"/>
    </row>
    <row r="573" spans="21:126" x14ac:dyDescent="0.2">
      <c r="U573" s="5"/>
      <c r="V573" s="5"/>
      <c r="W573" s="5"/>
      <c r="AK573" s="5"/>
      <c r="AL573" s="5"/>
      <c r="AM573" s="5"/>
      <c r="AO573" s="5"/>
      <c r="AP573" s="5"/>
      <c r="AQ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  <c r="BO573" s="5"/>
      <c r="BP573" s="5"/>
      <c r="BQ573" s="5"/>
      <c r="BR573" s="5"/>
      <c r="BS573" s="5"/>
      <c r="BT573" s="5"/>
      <c r="BU573" s="5"/>
      <c r="BV573" s="5"/>
      <c r="BW573" s="5"/>
      <c r="BX573" s="5"/>
      <c r="BY573" s="5"/>
      <c r="BZ573" s="5"/>
      <c r="CA573" s="5"/>
      <c r="CB573" s="5"/>
      <c r="CC573" s="5"/>
      <c r="CD573" s="5"/>
      <c r="CE573" s="5"/>
      <c r="CF573" s="5"/>
      <c r="CG573" s="5"/>
      <c r="CH573" s="5"/>
      <c r="CI573" s="5"/>
      <c r="CJ573" s="5"/>
      <c r="CK573" s="5"/>
      <c r="CL573" s="5"/>
      <c r="CM573" s="5"/>
      <c r="CN573" s="5"/>
      <c r="CO573" s="5"/>
      <c r="CP573" s="5"/>
      <c r="CQ573" s="5"/>
      <c r="CR573" s="5"/>
      <c r="CS573" s="5"/>
      <c r="CT573" s="5"/>
      <c r="CU573" s="5"/>
      <c r="CV573" s="5"/>
      <c r="CW573" s="5"/>
      <c r="CX573" s="5"/>
      <c r="CY573" s="5"/>
      <c r="CZ573" s="5"/>
      <c r="DA573" s="5"/>
      <c r="DB573" s="5"/>
      <c r="DC573" s="5"/>
      <c r="DD573" s="5"/>
      <c r="DE573" s="5"/>
      <c r="DF573" s="5"/>
      <c r="DG573" s="5"/>
      <c r="DH573" s="5"/>
      <c r="DI573" s="5"/>
      <c r="DJ573" s="5"/>
      <c r="DK573" s="5"/>
      <c r="DL573" s="5"/>
      <c r="DM573" s="5"/>
      <c r="DN573" s="5"/>
      <c r="DO573" s="5"/>
      <c r="DP573" s="5"/>
      <c r="DQ573" s="5"/>
      <c r="DR573" s="5"/>
      <c r="DS573" s="5"/>
      <c r="DT573" s="5"/>
      <c r="DU573" s="5"/>
      <c r="DV573" s="5"/>
    </row>
    <row r="574" spans="21:126" x14ac:dyDescent="0.2">
      <c r="U574" s="5"/>
      <c r="V574" s="5"/>
      <c r="W574" s="5"/>
      <c r="AK574" s="5"/>
      <c r="AL574" s="5"/>
      <c r="AM574" s="5"/>
      <c r="AO574" s="5"/>
      <c r="AP574" s="5"/>
      <c r="AQ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  <c r="BO574" s="5"/>
      <c r="BP574" s="5"/>
      <c r="BQ574" s="5"/>
      <c r="BR574" s="5"/>
      <c r="BS574" s="5"/>
      <c r="BT574" s="5"/>
      <c r="BU574" s="5"/>
      <c r="BV574" s="5"/>
      <c r="BW574" s="5"/>
      <c r="BX574" s="5"/>
      <c r="BY574" s="5"/>
      <c r="BZ574" s="5"/>
      <c r="CA574" s="5"/>
      <c r="CB574" s="5"/>
      <c r="CC574" s="5"/>
      <c r="CD574" s="5"/>
      <c r="CE574" s="5"/>
      <c r="CF574" s="5"/>
      <c r="CG574" s="5"/>
      <c r="CH574" s="5"/>
      <c r="CI574" s="5"/>
      <c r="CJ574" s="5"/>
      <c r="CK574" s="5"/>
      <c r="CL574" s="5"/>
      <c r="CM574" s="5"/>
      <c r="CN574" s="5"/>
      <c r="CO574" s="5"/>
      <c r="CP574" s="5"/>
      <c r="CQ574" s="5"/>
      <c r="CR574" s="5"/>
      <c r="CS574" s="5"/>
      <c r="CT574" s="5"/>
      <c r="CU574" s="5"/>
      <c r="CV574" s="5"/>
      <c r="CW574" s="5"/>
      <c r="CX574" s="5"/>
      <c r="CY574" s="5"/>
      <c r="CZ574" s="5"/>
      <c r="DA574" s="5"/>
      <c r="DB574" s="5"/>
      <c r="DC574" s="5"/>
      <c r="DD574" s="5"/>
      <c r="DE574" s="5"/>
      <c r="DF574" s="5"/>
      <c r="DG574" s="5"/>
      <c r="DH574" s="5"/>
      <c r="DI574" s="5"/>
      <c r="DJ574" s="5"/>
      <c r="DK574" s="5"/>
      <c r="DL574" s="5"/>
      <c r="DM574" s="5"/>
      <c r="DN574" s="5"/>
      <c r="DO574" s="5"/>
      <c r="DP574" s="5"/>
      <c r="DQ574" s="5"/>
      <c r="DR574" s="5"/>
      <c r="DS574" s="5"/>
      <c r="DT574" s="5"/>
      <c r="DU574" s="5"/>
      <c r="DV574" s="5"/>
    </row>
    <row r="575" spans="21:126" x14ac:dyDescent="0.2">
      <c r="U575" s="5"/>
      <c r="V575" s="5"/>
      <c r="W575" s="5"/>
      <c r="AK575" s="5"/>
      <c r="AL575" s="5"/>
      <c r="AM575" s="5"/>
      <c r="AO575" s="5"/>
      <c r="AP575" s="5"/>
      <c r="AQ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  <c r="BO575" s="5"/>
      <c r="BP575" s="5"/>
      <c r="BQ575" s="5"/>
      <c r="BR575" s="5"/>
      <c r="BS575" s="5"/>
      <c r="BT575" s="5"/>
      <c r="BU575" s="5"/>
      <c r="BV575" s="5"/>
      <c r="BW575" s="5"/>
      <c r="BX575" s="5"/>
      <c r="BY575" s="5"/>
      <c r="BZ575" s="5"/>
      <c r="CA575" s="5"/>
      <c r="CB575" s="5"/>
      <c r="CC575" s="5"/>
      <c r="CD575" s="5"/>
      <c r="CE575" s="5"/>
      <c r="CF575" s="5"/>
      <c r="CG575" s="5"/>
      <c r="CH575" s="5"/>
      <c r="CI575" s="5"/>
      <c r="CJ575" s="5"/>
      <c r="CK575" s="5"/>
      <c r="CL575" s="5"/>
      <c r="CM575" s="5"/>
      <c r="CN575" s="5"/>
      <c r="CO575" s="5"/>
      <c r="CP575" s="5"/>
      <c r="CQ575" s="5"/>
      <c r="CR575" s="5"/>
      <c r="CS575" s="5"/>
      <c r="CT575" s="5"/>
      <c r="CU575" s="5"/>
      <c r="CV575" s="5"/>
      <c r="CW575" s="5"/>
      <c r="CX575" s="5"/>
      <c r="CY575" s="5"/>
      <c r="CZ575" s="5"/>
      <c r="DA575" s="5"/>
      <c r="DB575" s="5"/>
      <c r="DC575" s="5"/>
      <c r="DD575" s="5"/>
      <c r="DE575" s="5"/>
      <c r="DF575" s="5"/>
      <c r="DG575" s="5"/>
      <c r="DH575" s="5"/>
      <c r="DI575" s="5"/>
      <c r="DJ575" s="5"/>
      <c r="DK575" s="5"/>
      <c r="DL575" s="5"/>
      <c r="DM575" s="5"/>
      <c r="DN575" s="5"/>
      <c r="DO575" s="5"/>
      <c r="DP575" s="5"/>
      <c r="DQ575" s="5"/>
      <c r="DR575" s="5"/>
      <c r="DS575" s="5"/>
      <c r="DT575" s="5"/>
      <c r="DU575" s="5"/>
      <c r="DV575" s="5"/>
    </row>
    <row r="576" spans="21:126" x14ac:dyDescent="0.2">
      <c r="U576" s="5"/>
      <c r="V576" s="5"/>
      <c r="W576" s="5"/>
      <c r="AK576" s="5"/>
      <c r="AL576" s="5"/>
      <c r="AM576" s="5"/>
      <c r="AO576" s="5"/>
      <c r="AP576" s="5"/>
      <c r="AQ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  <c r="BO576" s="5"/>
      <c r="BP576" s="5"/>
      <c r="BQ576" s="5"/>
      <c r="BR576" s="5"/>
      <c r="BS576" s="5"/>
      <c r="BT576" s="5"/>
      <c r="BU576" s="5"/>
      <c r="BV576" s="5"/>
      <c r="BW576" s="5"/>
      <c r="BX576" s="5"/>
      <c r="BY576" s="5"/>
      <c r="BZ576" s="5"/>
      <c r="CA576" s="5"/>
      <c r="CB576" s="5"/>
      <c r="CC576" s="5"/>
      <c r="CD576" s="5"/>
      <c r="CE576" s="5"/>
      <c r="CF576" s="5"/>
      <c r="CG576" s="5"/>
      <c r="CH576" s="5"/>
      <c r="CI576" s="5"/>
      <c r="CJ576" s="5"/>
      <c r="CK576" s="5"/>
      <c r="CL576" s="5"/>
      <c r="CM576" s="5"/>
      <c r="CN576" s="5"/>
      <c r="CO576" s="5"/>
      <c r="CP576" s="5"/>
      <c r="CQ576" s="5"/>
      <c r="CR576" s="5"/>
      <c r="CS576" s="5"/>
      <c r="CT576" s="5"/>
      <c r="CU576" s="5"/>
      <c r="CV576" s="5"/>
      <c r="CW576" s="5"/>
      <c r="CX576" s="5"/>
      <c r="CY576" s="5"/>
      <c r="CZ576" s="5"/>
      <c r="DA576" s="5"/>
      <c r="DB576" s="5"/>
      <c r="DC576" s="5"/>
      <c r="DD576" s="5"/>
      <c r="DE576" s="5"/>
      <c r="DF576" s="5"/>
      <c r="DG576" s="5"/>
      <c r="DH576" s="5"/>
      <c r="DI576" s="5"/>
      <c r="DJ576" s="5"/>
      <c r="DK576" s="5"/>
      <c r="DL576" s="5"/>
      <c r="DM576" s="5"/>
      <c r="DN576" s="5"/>
      <c r="DO576" s="5"/>
      <c r="DP576" s="5"/>
      <c r="DQ576" s="5"/>
      <c r="DR576" s="5"/>
      <c r="DS576" s="5"/>
      <c r="DT576" s="5"/>
      <c r="DU576" s="5"/>
      <c r="DV576" s="5"/>
    </row>
    <row r="577" spans="21:126" x14ac:dyDescent="0.2">
      <c r="U577" s="5"/>
      <c r="V577" s="5"/>
      <c r="W577" s="5"/>
      <c r="AK577" s="5"/>
      <c r="AL577" s="5"/>
      <c r="AM577" s="5"/>
      <c r="AO577" s="5"/>
      <c r="AP577" s="5"/>
      <c r="AQ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  <c r="BO577" s="5"/>
      <c r="BP577" s="5"/>
      <c r="BQ577" s="5"/>
      <c r="BR577" s="5"/>
      <c r="BS577" s="5"/>
      <c r="BT577" s="5"/>
      <c r="BU577" s="5"/>
      <c r="BV577" s="5"/>
      <c r="BW577" s="5"/>
      <c r="BX577" s="5"/>
      <c r="BY577" s="5"/>
      <c r="BZ577" s="5"/>
      <c r="CA577" s="5"/>
      <c r="CB577" s="5"/>
      <c r="CC577" s="5"/>
      <c r="CD577" s="5"/>
      <c r="CE577" s="5"/>
      <c r="CF577" s="5"/>
      <c r="CG577" s="5"/>
      <c r="CH577" s="5"/>
      <c r="CI577" s="5"/>
      <c r="CJ577" s="5"/>
      <c r="CK577" s="5"/>
      <c r="CL577" s="5"/>
      <c r="CM577" s="5"/>
      <c r="CN577" s="5"/>
      <c r="CO577" s="5"/>
      <c r="CP577" s="5"/>
      <c r="CQ577" s="5"/>
      <c r="CR577" s="5"/>
      <c r="CS577" s="5"/>
      <c r="CT577" s="5"/>
      <c r="CU577" s="5"/>
      <c r="CV577" s="5"/>
      <c r="CW577" s="5"/>
      <c r="CX577" s="5"/>
      <c r="CY577" s="5"/>
      <c r="CZ577" s="5"/>
      <c r="DA577" s="5"/>
      <c r="DB577" s="5"/>
      <c r="DC577" s="5"/>
      <c r="DD577" s="5"/>
      <c r="DE577" s="5"/>
      <c r="DF577" s="5"/>
      <c r="DG577" s="5"/>
      <c r="DH577" s="5"/>
      <c r="DI577" s="5"/>
      <c r="DJ577" s="5"/>
      <c r="DK577" s="5"/>
      <c r="DL577" s="5"/>
      <c r="DM577" s="5"/>
      <c r="DN577" s="5"/>
      <c r="DO577" s="5"/>
      <c r="DP577" s="5"/>
      <c r="DQ577" s="5"/>
      <c r="DR577" s="5"/>
      <c r="DS577" s="5"/>
      <c r="DT577" s="5"/>
      <c r="DU577" s="5"/>
      <c r="DV577" s="5"/>
    </row>
    <row r="578" spans="21:126" x14ac:dyDescent="0.2">
      <c r="U578" s="5"/>
      <c r="V578" s="5"/>
      <c r="W578" s="5"/>
      <c r="AK578" s="5"/>
      <c r="AL578" s="5"/>
      <c r="AM578" s="5"/>
      <c r="AO578" s="5"/>
      <c r="AP578" s="5"/>
      <c r="AQ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  <c r="BO578" s="5"/>
      <c r="BP578" s="5"/>
      <c r="BQ578" s="5"/>
      <c r="BR578" s="5"/>
      <c r="BS578" s="5"/>
      <c r="BT578" s="5"/>
      <c r="BU578" s="5"/>
      <c r="BV578" s="5"/>
      <c r="BW578" s="5"/>
      <c r="BX578" s="5"/>
      <c r="BY578" s="5"/>
      <c r="BZ578" s="5"/>
      <c r="CA578" s="5"/>
      <c r="CB578" s="5"/>
      <c r="CC578" s="5"/>
      <c r="CD578" s="5"/>
      <c r="CE578" s="5"/>
      <c r="CF578" s="5"/>
      <c r="CG578" s="5"/>
      <c r="CH578" s="5"/>
      <c r="CI578" s="5"/>
      <c r="CJ578" s="5"/>
      <c r="CK578" s="5"/>
      <c r="CL578" s="5"/>
      <c r="CM578" s="5"/>
      <c r="CN578" s="5"/>
      <c r="CO578" s="5"/>
      <c r="CP578" s="5"/>
      <c r="CQ578" s="5"/>
      <c r="CR578" s="5"/>
      <c r="CS578" s="5"/>
      <c r="CT578" s="5"/>
      <c r="CU578" s="5"/>
      <c r="CV578" s="5"/>
      <c r="CW578" s="5"/>
      <c r="CX578" s="5"/>
      <c r="CY578" s="5"/>
      <c r="CZ578" s="5"/>
      <c r="DA578" s="5"/>
      <c r="DB578" s="5"/>
      <c r="DC578" s="5"/>
      <c r="DD578" s="5"/>
      <c r="DE578" s="5"/>
      <c r="DF578" s="5"/>
      <c r="DG578" s="5"/>
      <c r="DH578" s="5"/>
      <c r="DI578" s="5"/>
      <c r="DJ578" s="5"/>
      <c r="DK578" s="5"/>
      <c r="DL578" s="5"/>
      <c r="DM578" s="5"/>
      <c r="DN578" s="5"/>
      <c r="DO578" s="5"/>
      <c r="DP578" s="5"/>
      <c r="DQ578" s="5"/>
      <c r="DR578" s="5"/>
      <c r="DS578" s="5"/>
      <c r="DT578" s="5"/>
      <c r="DU578" s="5"/>
      <c r="DV578" s="5"/>
    </row>
  </sheetData>
  <pageMargins left="0" right="0" top="0" bottom="0.25" header="0.3" footer="0"/>
  <pageSetup scale="95" orientation="landscape" r:id="rId1"/>
  <headerFooter>
    <oddFooter>&amp;CPage &amp;P of &amp;N&amp;R&amp;D</oddFooter>
  </headerFooter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D2513532D204BBD7C710C64FBE324" ma:contentTypeVersion="18" ma:contentTypeDescription="Create a new document." ma:contentTypeScope="" ma:versionID="2d85b38a99a10e11226745378b9c71b2">
  <xsd:schema xmlns:xsd="http://www.w3.org/2001/XMLSchema" xmlns:xs="http://www.w3.org/2001/XMLSchema" xmlns:p="http://schemas.microsoft.com/office/2006/metadata/properties" xmlns:ns2="176cbe70-41d0-4d0d-93d7-b7bb590be226" xmlns:ns3="1aab5a46-2bc3-4c92-a271-448cca1da9dc" targetNamespace="http://schemas.microsoft.com/office/2006/metadata/properties" ma:root="true" ma:fieldsID="810463d24ea8c039e23e6c8f38e32527" ns2:_="" ns3:_="">
    <xsd:import namespace="176cbe70-41d0-4d0d-93d7-b7bb590be226"/>
    <xsd:import namespace="1aab5a46-2bc3-4c92-a271-448cca1da9d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cbe70-41d0-4d0d-93d7-b7bb590be22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c798f33-3d80-4f62-8d00-3bced575e494}" ma:internalName="TaxCatchAll" ma:showField="CatchAllData" ma:web="176cbe70-41d0-4d0d-93d7-b7bb590be2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b5a46-2bc3-4c92-a271-448cca1da9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68de63f-17c9-4549-bd0e-40c937605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ab5a46-2bc3-4c92-a271-448cca1da9dc">
      <Terms xmlns="http://schemas.microsoft.com/office/infopath/2007/PartnerControls"/>
    </lcf76f155ced4ddcb4097134ff3c332f>
    <TaxCatchAll xmlns="176cbe70-41d0-4d0d-93d7-b7bb590be226" xsi:nil="true"/>
  </documentManagement>
</p:properties>
</file>

<file path=customXml/itemProps1.xml><?xml version="1.0" encoding="utf-8"?>
<ds:datastoreItem xmlns:ds="http://schemas.openxmlformats.org/officeDocument/2006/customXml" ds:itemID="{3B03E018-6CD2-4B68-8E6A-48ED8388D9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EA74AA-ACB6-460B-9E82-135CFCEB2E46}"/>
</file>

<file path=customXml/itemProps3.xml><?xml version="1.0" encoding="utf-8"?>
<ds:datastoreItem xmlns:ds="http://schemas.openxmlformats.org/officeDocument/2006/customXml" ds:itemID="{3FBA5BFF-8EC6-4360-B9C6-1787E0E863FE}">
  <ds:schemaRefs>
    <ds:schemaRef ds:uri="http://purl.org/dc/elements/1.1/"/>
    <ds:schemaRef ds:uri="http://purl.org/dc/dcmitype/"/>
    <ds:schemaRef ds:uri="http://schemas.microsoft.com/office/infopath/2007/PartnerControls"/>
    <ds:schemaRef ds:uri="fb01b7f1-02f8-40dd-82e7-c2f3d510b46c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0c8ef2fa-e185-4145-9060-da5e913317f5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2012C Ref on 2022B - Final</vt:lpstr>
      <vt:lpstr>'2012C Ref on 2022B - Final'!Print_Area</vt:lpstr>
      <vt:lpstr>'2012C Ref on 2022B - Final'!Print_Titles</vt:lpstr>
    </vt:vector>
  </TitlesOfParts>
  <Company>University System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2012C DS Final</dc:title>
  <dc:creator>Mei-Chin Yang</dc:creator>
  <cp:lastModifiedBy>Cindy Lui</cp:lastModifiedBy>
  <cp:lastPrinted>2023-04-13T18:32:51Z</cp:lastPrinted>
  <dcterms:created xsi:type="dcterms:W3CDTF">2011-02-21T16:49:07Z</dcterms:created>
  <dcterms:modified xsi:type="dcterms:W3CDTF">2026-04-20T20:42:24Z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0x0101001C7D2513532D204BBD7C710C64FBE324</vt:lpwstr>
  </property>
</Properties>
</file>