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md.sharepoint.com/sites/usmo-finrep-FinAff/Shared Documents/FinAff/Debt_ Digital Accessibility Reports/Debt Management/Revenue Bonds/EXCEL/"/>
    </mc:Choice>
  </mc:AlternateContent>
  <xr:revisionPtr revIDLastSave="0" documentId="8_{F8201A64-E7D2-4B08-8FF7-79865D2C14B4}" xr6:coauthVersionLast="47" xr6:coauthVersionMax="47" xr10:uidLastSave="{00000000-0000-0000-0000-000000000000}"/>
  <bookViews>
    <workbookView xWindow="29370" yWindow="930" windowWidth="28245" windowHeight="14415" tabRatio="926" xr2:uid="{1243800C-2769-4D1F-AA34-914456891082}"/>
  </bookViews>
  <sheets>
    <sheet name="2016A Refund on 2026B" sheetId="10" r:id="rId1"/>
  </sheets>
  <definedNames>
    <definedName name="_xlnm.Print_Area" localSheetId="0">'2016A Refund on 2026B'!$A$1:$BY$51</definedName>
    <definedName name="_xlnm.Print_Titles" localSheetId="0">'2016A Refund on 2026B'!$A:$A,'2016A Refund on 2026B'!$1:$4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0" l="1"/>
  <c r="H48" i="10"/>
  <c r="BP48" i="10"/>
  <c r="H46" i="10"/>
  <c r="AB46" i="10" s="1"/>
  <c r="I48" i="10"/>
  <c r="G10" i="10"/>
  <c r="H10" i="10"/>
  <c r="G11" i="10"/>
  <c r="H11" i="10"/>
  <c r="G12" i="10"/>
  <c r="H12" i="10"/>
  <c r="G13" i="10"/>
  <c r="H13" i="10"/>
  <c r="G14" i="10"/>
  <c r="H14" i="10"/>
  <c r="G15" i="10"/>
  <c r="H15" i="10"/>
  <c r="G16" i="10"/>
  <c r="H16" i="10"/>
  <c r="G17" i="10"/>
  <c r="H17" i="10"/>
  <c r="G18" i="10"/>
  <c r="H18" i="10"/>
  <c r="G19" i="10"/>
  <c r="H19" i="10"/>
  <c r="G20" i="10"/>
  <c r="H20" i="10"/>
  <c r="G21" i="10"/>
  <c r="H21" i="10"/>
  <c r="G22" i="10"/>
  <c r="H22" i="10"/>
  <c r="G23" i="10"/>
  <c r="H23" i="10"/>
  <c r="G24" i="10"/>
  <c r="H24" i="10"/>
  <c r="G25" i="10"/>
  <c r="H25" i="10"/>
  <c r="G26" i="10"/>
  <c r="H26" i="10"/>
  <c r="G27" i="10"/>
  <c r="H27" i="10"/>
  <c r="G28" i="10"/>
  <c r="BC28" i="10"/>
  <c r="H28" i="10"/>
  <c r="G29" i="10"/>
  <c r="H29" i="10"/>
  <c r="AJ29" i="10"/>
  <c r="H30" i="10"/>
  <c r="BT30" i="10" s="1"/>
  <c r="G31" i="10"/>
  <c r="H31" i="10"/>
  <c r="BL31" i="10" s="1"/>
  <c r="H32" i="10"/>
  <c r="BP32" i="10"/>
  <c r="G33" i="10"/>
  <c r="H33" i="10"/>
  <c r="AV33" i="10" s="1"/>
  <c r="H34" i="10"/>
  <c r="BH34" i="10"/>
  <c r="G35" i="10"/>
  <c r="H35" i="10"/>
  <c r="BD35" i="10"/>
  <c r="H36" i="10"/>
  <c r="AJ36" i="10" s="1"/>
  <c r="G37" i="10"/>
  <c r="H37" i="10"/>
  <c r="H38" i="10"/>
  <c r="AR38" i="10"/>
  <c r="G39" i="10"/>
  <c r="H39" i="10"/>
  <c r="BL39" i="10"/>
  <c r="H40" i="10"/>
  <c r="BL40" i="10" s="1"/>
  <c r="G41" i="10"/>
  <c r="H41" i="10"/>
  <c r="BP41" i="10" s="1"/>
  <c r="H42" i="10"/>
  <c r="AN42" i="10"/>
  <c r="G43" i="10"/>
  <c r="H43" i="10"/>
  <c r="AJ43" i="10" s="1"/>
  <c r="H44" i="10"/>
  <c r="BP44" i="10"/>
  <c r="G45" i="10"/>
  <c r="H45" i="10"/>
  <c r="BP45" i="10" s="1"/>
  <c r="G47" i="10"/>
  <c r="H47" i="10"/>
  <c r="AB47" i="10"/>
  <c r="H9" i="10"/>
  <c r="G9" i="10"/>
  <c r="I10" i="10"/>
  <c r="E50" i="10"/>
  <c r="F50" i="10"/>
  <c r="I47" i="10"/>
  <c r="I45" i="10"/>
  <c r="I43" i="10"/>
  <c r="I41" i="10"/>
  <c r="I39" i="10"/>
  <c r="I37" i="10"/>
  <c r="I35" i="10"/>
  <c r="I33" i="10"/>
  <c r="I31" i="10"/>
  <c r="I29" i="10"/>
  <c r="C46" i="10"/>
  <c r="G46" i="10"/>
  <c r="C44" i="10"/>
  <c r="G44" i="10" s="1"/>
  <c r="C42" i="10"/>
  <c r="G42" i="10" s="1"/>
  <c r="C40" i="10"/>
  <c r="C38" i="10"/>
  <c r="G38" i="10"/>
  <c r="C36" i="10"/>
  <c r="I36" i="10" s="1"/>
  <c r="C34" i="10"/>
  <c r="G34" i="10" s="1"/>
  <c r="C32" i="10"/>
  <c r="G32" i="10"/>
  <c r="C30" i="10"/>
  <c r="G30" i="10"/>
  <c r="L50" i="10"/>
  <c r="K50" i="10"/>
  <c r="D50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29" i="10"/>
  <c r="M28" i="10"/>
  <c r="I28" i="10"/>
  <c r="BT27" i="10"/>
  <c r="BU27" i="10"/>
  <c r="BP27" i="10"/>
  <c r="BQ27" i="10" s="1"/>
  <c r="BL27" i="10"/>
  <c r="BM27" i="10"/>
  <c r="BH27" i="10"/>
  <c r="BI27" i="10"/>
  <c r="BD27" i="10"/>
  <c r="AZ27" i="10"/>
  <c r="BA27" i="10"/>
  <c r="AV27" i="10"/>
  <c r="AW27" i="10" s="1"/>
  <c r="AR27" i="10"/>
  <c r="AS27" i="10" s="1"/>
  <c r="AN27" i="10"/>
  <c r="AO27" i="10"/>
  <c r="AJ27" i="10"/>
  <c r="AK27" i="10"/>
  <c r="AF27" i="10"/>
  <c r="AG27" i="10" s="1"/>
  <c r="AB27" i="10"/>
  <c r="AC27" i="10"/>
  <c r="X27" i="10"/>
  <c r="Y27" i="10" s="1"/>
  <c r="T27" i="10"/>
  <c r="U27" i="10" s="1"/>
  <c r="M27" i="10"/>
  <c r="I27" i="10"/>
  <c r="BT26" i="10"/>
  <c r="BS26" i="10"/>
  <c r="BP26" i="10"/>
  <c r="BQ26" i="10" s="1"/>
  <c r="BO26" i="10"/>
  <c r="BL26" i="10"/>
  <c r="BK26" i="10"/>
  <c r="BM26" i="10" s="1"/>
  <c r="BH26" i="10"/>
  <c r="BG26" i="10"/>
  <c r="BD26" i="10"/>
  <c r="BC26" i="10"/>
  <c r="AZ26" i="10"/>
  <c r="AY26" i="10"/>
  <c r="AV26" i="10"/>
  <c r="AU26" i="10"/>
  <c r="AR26" i="10"/>
  <c r="AQ26" i="10"/>
  <c r="AN26" i="10"/>
  <c r="AM26" i="10"/>
  <c r="AJ26" i="10"/>
  <c r="AI26" i="10"/>
  <c r="AF26" i="10"/>
  <c r="AE26" i="10"/>
  <c r="AG26" i="10"/>
  <c r="AB26" i="10"/>
  <c r="AA26" i="10"/>
  <c r="X26" i="10"/>
  <c r="W26" i="10"/>
  <c r="T26" i="10"/>
  <c r="S26" i="10"/>
  <c r="M26" i="10"/>
  <c r="I26" i="10"/>
  <c r="BT25" i="10"/>
  <c r="BU25" i="10"/>
  <c r="BP25" i="10"/>
  <c r="BQ25" i="10"/>
  <c r="BL25" i="10"/>
  <c r="BM25" i="10" s="1"/>
  <c r="BH25" i="10"/>
  <c r="BI25" i="10"/>
  <c r="BD25" i="10"/>
  <c r="BE25" i="10" s="1"/>
  <c r="AZ25" i="10"/>
  <c r="BA25" i="10" s="1"/>
  <c r="AV25" i="10"/>
  <c r="AW25" i="10"/>
  <c r="AR25" i="10"/>
  <c r="AS25" i="10"/>
  <c r="AN25" i="10"/>
  <c r="AO25" i="10" s="1"/>
  <c r="AJ25" i="10"/>
  <c r="AK25" i="10"/>
  <c r="AF25" i="10"/>
  <c r="AB25" i="10"/>
  <c r="AC25" i="10"/>
  <c r="X25" i="10"/>
  <c r="Y25" i="10" s="1"/>
  <c r="T25" i="10"/>
  <c r="U25" i="10"/>
  <c r="M25" i="10"/>
  <c r="I25" i="10"/>
  <c r="BT24" i="10"/>
  <c r="BU24" i="10" s="1"/>
  <c r="BS24" i="10"/>
  <c r="BP24" i="10"/>
  <c r="BO24" i="10"/>
  <c r="BL24" i="10"/>
  <c r="BK24" i="10"/>
  <c r="BH24" i="10"/>
  <c r="BG24" i="10"/>
  <c r="BI24" i="10" s="1"/>
  <c r="BD24" i="10"/>
  <c r="BC24" i="10"/>
  <c r="AZ24" i="10"/>
  <c r="AY24" i="10"/>
  <c r="AV24" i="10"/>
  <c r="AU24" i="10"/>
  <c r="AW24" i="10" s="1"/>
  <c r="AR24" i="10"/>
  <c r="AQ24" i="10"/>
  <c r="AN24" i="10"/>
  <c r="AM24" i="10"/>
  <c r="AO24" i="10"/>
  <c r="AJ24" i="10"/>
  <c r="AI24" i="10"/>
  <c r="AF24" i="10"/>
  <c r="AE24" i="10"/>
  <c r="AB24" i="10"/>
  <c r="AA24" i="10"/>
  <c r="AC24" i="10" s="1"/>
  <c r="X24" i="10"/>
  <c r="W24" i="10"/>
  <c r="T24" i="10"/>
  <c r="S24" i="10"/>
  <c r="M24" i="10"/>
  <c r="I24" i="10"/>
  <c r="BT23" i="10"/>
  <c r="BU23" i="10" s="1"/>
  <c r="BP23" i="10"/>
  <c r="BQ23" i="10"/>
  <c r="BL23" i="10"/>
  <c r="BM23" i="10"/>
  <c r="BH23" i="10"/>
  <c r="BI23" i="10" s="1"/>
  <c r="BD23" i="10"/>
  <c r="BE23" i="10" s="1"/>
  <c r="AZ23" i="10"/>
  <c r="BA23" i="10" s="1"/>
  <c r="AV23" i="10"/>
  <c r="AW23" i="10" s="1"/>
  <c r="AR23" i="10"/>
  <c r="AS23" i="10"/>
  <c r="AN23" i="10"/>
  <c r="AO23" i="10"/>
  <c r="AJ23" i="10"/>
  <c r="AK23" i="10" s="1"/>
  <c r="AF23" i="10"/>
  <c r="AB23" i="10"/>
  <c r="AC23" i="10"/>
  <c r="X23" i="10"/>
  <c r="Y23" i="10" s="1"/>
  <c r="T23" i="10"/>
  <c r="U23" i="10"/>
  <c r="M23" i="10"/>
  <c r="I23" i="10"/>
  <c r="BT22" i="10"/>
  <c r="BS22" i="10"/>
  <c r="BP22" i="10"/>
  <c r="BO22" i="10"/>
  <c r="BL22" i="10"/>
  <c r="BK22" i="10"/>
  <c r="BM22" i="10" s="1"/>
  <c r="BH22" i="10"/>
  <c r="BI22" i="10" s="1"/>
  <c r="BG22" i="10"/>
  <c r="BD22" i="10"/>
  <c r="BC22" i="10"/>
  <c r="AZ22" i="10"/>
  <c r="AY22" i="10"/>
  <c r="AV22" i="10"/>
  <c r="AU22" i="10"/>
  <c r="AR22" i="10"/>
  <c r="AQ22" i="10"/>
  <c r="AS22" i="10" s="1"/>
  <c r="AN22" i="10"/>
  <c r="AM22" i="10"/>
  <c r="AJ22" i="10"/>
  <c r="AI22" i="10"/>
  <c r="AF22" i="10"/>
  <c r="AE22" i="10"/>
  <c r="AB22" i="10"/>
  <c r="AA22" i="10"/>
  <c r="X22" i="10"/>
  <c r="W22" i="10"/>
  <c r="Y22" i="10"/>
  <c r="T22" i="10"/>
  <c r="S22" i="10"/>
  <c r="M22" i="10"/>
  <c r="I22" i="10"/>
  <c r="BT21" i="10"/>
  <c r="BU21" i="10" s="1"/>
  <c r="BP21" i="10"/>
  <c r="BQ21" i="10" s="1"/>
  <c r="BL21" i="10"/>
  <c r="BM21" i="10"/>
  <c r="BH21" i="10"/>
  <c r="BI21" i="10"/>
  <c r="BD21" i="10"/>
  <c r="BE21" i="10" s="1"/>
  <c r="AZ21" i="10"/>
  <c r="BA21" i="10"/>
  <c r="AV21" i="10"/>
  <c r="AW21" i="10" s="1"/>
  <c r="AR21" i="10"/>
  <c r="AS21" i="10" s="1"/>
  <c r="AN21" i="10"/>
  <c r="AO21" i="10"/>
  <c r="AJ21" i="10"/>
  <c r="AF21" i="10"/>
  <c r="AG21" i="10" s="1"/>
  <c r="AB21" i="10"/>
  <c r="AC21" i="10" s="1"/>
  <c r="X21" i="10"/>
  <c r="Y21" i="10"/>
  <c r="T21" i="10"/>
  <c r="U21" i="10"/>
  <c r="M21" i="10"/>
  <c r="I21" i="10"/>
  <c r="BT20" i="10"/>
  <c r="BS20" i="10"/>
  <c r="BP20" i="10"/>
  <c r="BO20" i="10"/>
  <c r="BL20" i="10"/>
  <c r="BK20" i="10"/>
  <c r="BH20" i="10"/>
  <c r="BG20" i="10"/>
  <c r="BD20" i="10"/>
  <c r="BC20" i="10"/>
  <c r="BE20" i="10" s="1"/>
  <c r="AZ20" i="10"/>
  <c r="AY20" i="10"/>
  <c r="BA20" i="10" s="1"/>
  <c r="AV20" i="10"/>
  <c r="AU20" i="10"/>
  <c r="AR20" i="10"/>
  <c r="AQ20" i="10"/>
  <c r="AN20" i="10"/>
  <c r="AM20" i="10"/>
  <c r="AJ20" i="10"/>
  <c r="AI20" i="10"/>
  <c r="AF20" i="10"/>
  <c r="AE20" i="10"/>
  <c r="AB20" i="10"/>
  <c r="AA20" i="10"/>
  <c r="X20" i="10"/>
  <c r="W20" i="10"/>
  <c r="T20" i="10"/>
  <c r="U20" i="10" s="1"/>
  <c r="S20" i="10"/>
  <c r="M20" i="10"/>
  <c r="I20" i="10"/>
  <c r="BT19" i="10"/>
  <c r="BU19" i="10" s="1"/>
  <c r="BP19" i="10"/>
  <c r="BQ19" i="10"/>
  <c r="BL19" i="10"/>
  <c r="BM19" i="10"/>
  <c r="BH19" i="10"/>
  <c r="BD19" i="10"/>
  <c r="BE19" i="10"/>
  <c r="AZ19" i="10"/>
  <c r="BA19" i="10" s="1"/>
  <c r="AV19" i="10"/>
  <c r="AW19" i="10" s="1"/>
  <c r="AR19" i="10"/>
  <c r="AS19" i="10"/>
  <c r="AN19" i="10"/>
  <c r="AJ19" i="10"/>
  <c r="AK19" i="10" s="1"/>
  <c r="AF19" i="10"/>
  <c r="AG19" i="10" s="1"/>
  <c r="AB19" i="10"/>
  <c r="X19" i="10"/>
  <c r="Y19" i="10" s="1"/>
  <c r="T19" i="10"/>
  <c r="M19" i="10"/>
  <c r="I19" i="10"/>
  <c r="BT18" i="10"/>
  <c r="BS18" i="10"/>
  <c r="BP18" i="10"/>
  <c r="BO18" i="10"/>
  <c r="BL18" i="10"/>
  <c r="BK18" i="10"/>
  <c r="BH18" i="10"/>
  <c r="BG18" i="10"/>
  <c r="BI18" i="10"/>
  <c r="BD18" i="10"/>
  <c r="BC18" i="10"/>
  <c r="AZ18" i="10"/>
  <c r="AY18" i="10"/>
  <c r="AV18" i="10"/>
  <c r="AU18" i="10"/>
  <c r="AR18" i="10"/>
  <c r="AQ18" i="10"/>
  <c r="AN18" i="10"/>
  <c r="AM18" i="10"/>
  <c r="AJ18" i="10"/>
  <c r="AI18" i="10"/>
  <c r="AK18" i="10" s="1"/>
  <c r="AF18" i="10"/>
  <c r="AE18" i="10"/>
  <c r="AG18" i="10"/>
  <c r="AB18" i="10"/>
  <c r="AA18" i="10"/>
  <c r="X18" i="10"/>
  <c r="W18" i="10"/>
  <c r="T18" i="10"/>
  <c r="S18" i="10"/>
  <c r="M18" i="10"/>
  <c r="I18" i="10"/>
  <c r="BT17" i="10"/>
  <c r="BU17" i="10" s="1"/>
  <c r="BP17" i="10"/>
  <c r="BQ17" i="10"/>
  <c r="BL17" i="10"/>
  <c r="BM17" i="10" s="1"/>
  <c r="BH17" i="10"/>
  <c r="BI17" i="10" s="1"/>
  <c r="BD17" i="10"/>
  <c r="BE17" i="10"/>
  <c r="AZ17" i="10"/>
  <c r="BA17" i="10"/>
  <c r="AV17" i="10"/>
  <c r="AW17" i="10" s="1"/>
  <c r="AR17" i="10"/>
  <c r="AS17" i="10"/>
  <c r="AN17" i="10"/>
  <c r="AO17" i="10" s="1"/>
  <c r="AJ17" i="10"/>
  <c r="AF17" i="10"/>
  <c r="AG17" i="10"/>
  <c r="AB17" i="10"/>
  <c r="AC17" i="10" s="1"/>
  <c r="X17" i="10"/>
  <c r="Y17" i="10" s="1"/>
  <c r="T17" i="10"/>
  <c r="U17" i="10"/>
  <c r="M17" i="10"/>
  <c r="I17" i="10"/>
  <c r="BT16" i="10"/>
  <c r="BS16" i="10"/>
  <c r="BU16" i="10" s="1"/>
  <c r="BP16" i="10"/>
  <c r="BQ16" i="10"/>
  <c r="BO16" i="10"/>
  <c r="BL16" i="10"/>
  <c r="BK16" i="10"/>
  <c r="BH16" i="10"/>
  <c r="BG16" i="10"/>
  <c r="BI16" i="10" s="1"/>
  <c r="BD16" i="10"/>
  <c r="BC16" i="10"/>
  <c r="AZ16" i="10"/>
  <c r="AY16" i="10"/>
  <c r="AV16" i="10"/>
  <c r="AU16" i="10"/>
  <c r="AR16" i="10"/>
  <c r="AQ16" i="10"/>
  <c r="AN16" i="10"/>
  <c r="AM16" i="10"/>
  <c r="AJ16" i="10"/>
  <c r="AI16" i="10"/>
  <c r="AF16" i="10"/>
  <c r="AE16" i="10"/>
  <c r="AB16" i="10"/>
  <c r="AA16" i="10"/>
  <c r="X16" i="10"/>
  <c r="W16" i="10"/>
  <c r="T16" i="10"/>
  <c r="S16" i="10"/>
  <c r="M16" i="10"/>
  <c r="I16" i="10"/>
  <c r="BT15" i="10"/>
  <c r="BU15" i="10"/>
  <c r="BP15" i="10"/>
  <c r="BQ15" i="10" s="1"/>
  <c r="BL15" i="10"/>
  <c r="BM15" i="10"/>
  <c r="BH15" i="10"/>
  <c r="BI15" i="10" s="1"/>
  <c r="BD15" i="10"/>
  <c r="BE15" i="10" s="1"/>
  <c r="AZ15" i="10"/>
  <c r="BA15" i="10"/>
  <c r="AV15" i="10"/>
  <c r="AW15" i="10"/>
  <c r="AR15" i="10"/>
  <c r="AS15" i="10" s="1"/>
  <c r="AN15" i="10"/>
  <c r="AO15" i="10"/>
  <c r="AJ15" i="10"/>
  <c r="AK15" i="10" s="1"/>
  <c r="AF15" i="10"/>
  <c r="AG15" i="10" s="1"/>
  <c r="AB15" i="10"/>
  <c r="X15" i="10"/>
  <c r="T15" i="10"/>
  <c r="U15" i="10"/>
  <c r="M15" i="10"/>
  <c r="I15" i="10"/>
  <c r="BT14" i="10"/>
  <c r="BS14" i="10"/>
  <c r="BP14" i="10"/>
  <c r="BO14" i="10"/>
  <c r="BL14" i="10"/>
  <c r="BK14" i="10"/>
  <c r="BH14" i="10"/>
  <c r="BG14" i="10"/>
  <c r="BD14" i="10"/>
  <c r="BC14" i="10"/>
  <c r="AZ14" i="10"/>
  <c r="AY14" i="10"/>
  <c r="AV14" i="10"/>
  <c r="AU14" i="10"/>
  <c r="AR14" i="10"/>
  <c r="AQ14" i="10"/>
  <c r="AN14" i="10"/>
  <c r="AM14" i="10"/>
  <c r="AO14" i="10" s="1"/>
  <c r="AJ14" i="10"/>
  <c r="AI14" i="10"/>
  <c r="AK14" i="10" s="1"/>
  <c r="AF14" i="10"/>
  <c r="AE14" i="10"/>
  <c r="AB14" i="10"/>
  <c r="AA14" i="10"/>
  <c r="X14" i="10"/>
  <c r="W14" i="10"/>
  <c r="Y14" i="10" s="1"/>
  <c r="T14" i="10"/>
  <c r="S14" i="10"/>
  <c r="U14" i="10"/>
  <c r="M14" i="10"/>
  <c r="I14" i="10"/>
  <c r="BT13" i="10"/>
  <c r="BU13" i="10" s="1"/>
  <c r="BP13" i="10"/>
  <c r="BQ13" i="10"/>
  <c r="BL13" i="10"/>
  <c r="BH13" i="10"/>
  <c r="BI13" i="10" s="1"/>
  <c r="BD13" i="10"/>
  <c r="BE13" i="10"/>
  <c r="AZ13" i="10"/>
  <c r="BA13" i="10"/>
  <c r="AV13" i="10"/>
  <c r="AR13" i="10"/>
  <c r="AS13" i="10" s="1"/>
  <c r="AN13" i="10"/>
  <c r="AO13" i="10"/>
  <c r="AJ13" i="10"/>
  <c r="AK13" i="10"/>
  <c r="AF13" i="10"/>
  <c r="AG13" i="10" s="1"/>
  <c r="AB13" i="10"/>
  <c r="AC13" i="10"/>
  <c r="X13" i="10"/>
  <c r="T13" i="10"/>
  <c r="U13" i="10" s="1"/>
  <c r="M13" i="10"/>
  <c r="I13" i="10"/>
  <c r="BT12" i="10"/>
  <c r="BS12" i="10"/>
  <c r="BP12" i="10"/>
  <c r="BQ12" i="10" s="1"/>
  <c r="BO12" i="10"/>
  <c r="BL12" i="10"/>
  <c r="BK12" i="10"/>
  <c r="BM12" i="10"/>
  <c r="BH12" i="10"/>
  <c r="BG12" i="10"/>
  <c r="BD12" i="10"/>
  <c r="BC12" i="10"/>
  <c r="AZ12" i="10"/>
  <c r="AY12" i="10"/>
  <c r="BA12" i="10"/>
  <c r="AV12" i="10"/>
  <c r="AU12" i="10"/>
  <c r="AR12" i="10"/>
  <c r="AQ12" i="10"/>
  <c r="AN12" i="10"/>
  <c r="AM12" i="10"/>
  <c r="AJ12" i="10"/>
  <c r="AI12" i="10"/>
  <c r="AF12" i="10"/>
  <c r="AE12" i="10"/>
  <c r="AB12" i="10"/>
  <c r="AA12" i="10"/>
  <c r="X12" i="10"/>
  <c r="W12" i="10"/>
  <c r="T12" i="10"/>
  <c r="U12" i="10" s="1"/>
  <c r="S12" i="10"/>
  <c r="M12" i="10"/>
  <c r="I12" i="10"/>
  <c r="BT11" i="10"/>
  <c r="BU11" i="10" s="1"/>
  <c r="BP11" i="10"/>
  <c r="BQ11" i="10" s="1"/>
  <c r="BL11" i="10"/>
  <c r="BM11" i="10"/>
  <c r="BH11" i="10"/>
  <c r="BI11" i="10"/>
  <c r="BD11" i="10"/>
  <c r="BE11" i="10" s="1"/>
  <c r="AZ11" i="10"/>
  <c r="BA11" i="10"/>
  <c r="AV11" i="10"/>
  <c r="AW11" i="10" s="1"/>
  <c r="AR11" i="10"/>
  <c r="AS11" i="10" s="1"/>
  <c r="AN11" i="10"/>
  <c r="AO11" i="10"/>
  <c r="AJ11" i="10"/>
  <c r="AK11" i="10"/>
  <c r="AF11" i="10"/>
  <c r="AG11" i="10" s="1"/>
  <c r="AB11" i="10"/>
  <c r="AC11" i="10"/>
  <c r="X11" i="10"/>
  <c r="Y11" i="10" s="1"/>
  <c r="T11" i="10"/>
  <c r="U11" i="10" s="1"/>
  <c r="M11" i="10"/>
  <c r="I11" i="10"/>
  <c r="BX10" i="10"/>
  <c r="BW10" i="10"/>
  <c r="BW50" i="10"/>
  <c r="BT10" i="10"/>
  <c r="BS10" i="10"/>
  <c r="BP10" i="10"/>
  <c r="BO10" i="10"/>
  <c r="BL10" i="10"/>
  <c r="BK10" i="10"/>
  <c r="BH10" i="10"/>
  <c r="BG10" i="10"/>
  <c r="BI10" i="10" s="1"/>
  <c r="BD10" i="10"/>
  <c r="BC10" i="10"/>
  <c r="AZ10" i="10"/>
  <c r="AY10" i="10"/>
  <c r="AV10" i="10"/>
  <c r="AU10" i="10"/>
  <c r="AR10" i="10"/>
  <c r="AQ10" i="10"/>
  <c r="AS10" i="10" s="1"/>
  <c r="AN10" i="10"/>
  <c r="AM10" i="10"/>
  <c r="AJ10" i="10"/>
  <c r="AI10" i="10"/>
  <c r="AK10" i="10" s="1"/>
  <c r="AF10" i="10"/>
  <c r="AE10" i="10"/>
  <c r="AB10" i="10"/>
  <c r="AA10" i="10"/>
  <c r="AC10" i="10" s="1"/>
  <c r="X10" i="10"/>
  <c r="W10" i="10"/>
  <c r="T10" i="10"/>
  <c r="S10" i="10"/>
  <c r="M10" i="10"/>
  <c r="BX9" i="10"/>
  <c r="BT9" i="10"/>
  <c r="BP9" i="10"/>
  <c r="BQ9" i="10" s="1"/>
  <c r="BL9" i="10"/>
  <c r="BM9" i="10"/>
  <c r="BH9" i="10"/>
  <c r="BD9" i="10"/>
  <c r="BE9" i="10"/>
  <c r="AZ9" i="10"/>
  <c r="AV9" i="10"/>
  <c r="AR9" i="10"/>
  <c r="AS9" i="10"/>
  <c r="AN9" i="10"/>
  <c r="AK9" i="10"/>
  <c r="AF9" i="10"/>
  <c r="AG9" i="10" s="1"/>
  <c r="AB9" i="10"/>
  <c r="AC9" i="10"/>
  <c r="X9" i="10"/>
  <c r="Y9" i="10"/>
  <c r="U9" i="10"/>
  <c r="M9" i="10"/>
  <c r="I9" i="10"/>
  <c r="Q6" i="10"/>
  <c r="P6" i="10"/>
  <c r="O6" i="10"/>
  <c r="BQ10" i="10"/>
  <c r="AW14" i="10"/>
  <c r="AW10" i="10"/>
  <c r="BQ22" i="10"/>
  <c r="Y16" i="10"/>
  <c r="AW16" i="10"/>
  <c r="BA26" i="10"/>
  <c r="AW18" i="10"/>
  <c r="BX50" i="10"/>
  <c r="AK20" i="10"/>
  <c r="BU14" i="10"/>
  <c r="BM20" i="10"/>
  <c r="AG22" i="10"/>
  <c r="BA22" i="10"/>
  <c r="BQ18" i="10"/>
  <c r="AS12" i="10"/>
  <c r="BU26" i="10"/>
  <c r="AO9" i="10"/>
  <c r="AC15" i="10"/>
  <c r="AS16" i="10"/>
  <c r="AO18" i="10"/>
  <c r="BQ24" i="10"/>
  <c r="AW9" i="10"/>
  <c r="BU9" i="10"/>
  <c r="BE10" i="10"/>
  <c r="BA9" i="10"/>
  <c r="BY9" i="10"/>
  <c r="AG23" i="10"/>
  <c r="U24" i="10"/>
  <c r="BU18" i="10"/>
  <c r="Y26" i="10"/>
  <c r="I42" i="10"/>
  <c r="BE12" i="10"/>
  <c r="AS20" i="10"/>
  <c r="AO10" i="10"/>
  <c r="BA18" i="10"/>
  <c r="P23" i="10"/>
  <c r="Q23" i="10" s="1"/>
  <c r="BQ14" i="10"/>
  <c r="BI20" i="10"/>
  <c r="AW26" i="10"/>
  <c r="AG14" i="10"/>
  <c r="AO20" i="10"/>
  <c r="AO22" i="10"/>
  <c r="AO19" i="10"/>
  <c r="I32" i="10"/>
  <c r="I44" i="10"/>
  <c r="BA16" i="10"/>
  <c r="BE18" i="10"/>
  <c r="AG24" i="10"/>
  <c r="AC16" i="10"/>
  <c r="I34" i="10"/>
  <c r="I46" i="10"/>
  <c r="Y13" i="10"/>
  <c r="AW13" i="10"/>
  <c r="BU10" i="10"/>
  <c r="BE27" i="10"/>
  <c r="AF28" i="10"/>
  <c r="AM44" i="10"/>
  <c r="AE42" i="10"/>
  <c r="AG42" i="10" s="1"/>
  <c r="BC48" i="10"/>
  <c r="T29" i="10"/>
  <c r="AR30" i="10"/>
  <c r="BD47" i="10"/>
  <c r="BE47" i="10" s="1"/>
  <c r="AR29" i="10"/>
  <c r="AN40" i="10"/>
  <c r="AJ47" i="10"/>
  <c r="AV31" i="10"/>
  <c r="X31" i="10"/>
  <c r="AV47" i="10"/>
  <c r="BH30" i="10"/>
  <c r="BP35" i="10"/>
  <c r="AV29" i="10"/>
  <c r="AF40" i="10"/>
  <c r="BH45" i="10"/>
  <c r="X48" i="10"/>
  <c r="P48" i="10" s="1"/>
  <c r="AN47" i="10"/>
  <c r="AN29" i="10"/>
  <c r="AR36" i="10"/>
  <c r="AZ29" i="10"/>
  <c r="BD39" i="10"/>
  <c r="BE39" i="10" s="1"/>
  <c r="BP47" i="10"/>
  <c r="T33" i="10"/>
  <c r="AR35" i="10"/>
  <c r="BT48" i="10"/>
  <c r="BT29" i="10"/>
  <c r="AB30" i="10"/>
  <c r="BL41" i="10"/>
  <c r="AB48" i="10"/>
  <c r="AN48" i="10"/>
  <c r="AO48" i="10" s="1"/>
  <c r="BH48" i="10"/>
  <c r="T48" i="10"/>
  <c r="AV48" i="10"/>
  <c r="AF48" i="10"/>
  <c r="AF50" i="10" s="1"/>
  <c r="AZ48" i="10"/>
  <c r="AR48" i="10"/>
  <c r="BL48" i="10"/>
  <c r="AJ48" i="10"/>
  <c r="BT47" i="10"/>
  <c r="BU47" i="10" s="1"/>
  <c r="BH47" i="10"/>
  <c r="X47" i="10"/>
  <c r="AF47" i="10"/>
  <c r="AR47" i="10"/>
  <c r="AZ47" i="10"/>
  <c r="BL47" i="10"/>
  <c r="T47" i="10"/>
  <c r="U47" i="10" s="1"/>
  <c r="AV45" i="10"/>
  <c r="AW45" i="10" s="1"/>
  <c r="BT45" i="10"/>
  <c r="BU45" i="10" s="1"/>
  <c r="AB45" i="10"/>
  <c r="AJ45" i="10"/>
  <c r="BL45" i="10"/>
  <c r="AR45" i="10"/>
  <c r="BD45" i="10"/>
  <c r="X45" i="10"/>
  <c r="T45" i="10"/>
  <c r="AF45" i="10"/>
  <c r="AN45" i="10"/>
  <c r="AZ45" i="10"/>
  <c r="BA45" i="10" s="1"/>
  <c r="BD43" i="10"/>
  <c r="BE43" i="10" s="1"/>
  <c r="BD44" i="10"/>
  <c r="AN44" i="10"/>
  <c r="BT44" i="10"/>
  <c r="AB44" i="10"/>
  <c r="AC44" i="10" s="1"/>
  <c r="BL44" i="10"/>
  <c r="AF44" i="10"/>
  <c r="X44" i="10"/>
  <c r="AZ44" i="10"/>
  <c r="AJ44" i="10"/>
  <c r="AV44" i="10"/>
  <c r="T44" i="10"/>
  <c r="P44" i="10" s="1"/>
  <c r="AR44" i="10"/>
  <c r="AS44" i="10" s="1"/>
  <c r="BH44" i="10"/>
  <c r="AZ43" i="10"/>
  <c r="AV43" i="10"/>
  <c r="BL43" i="10"/>
  <c r="BM43" i="10" s="1"/>
  <c r="AF43" i="10"/>
  <c r="BT43" i="10"/>
  <c r="AR43" i="10"/>
  <c r="AB43" i="10"/>
  <c r="AN43" i="10"/>
  <c r="BH43" i="10"/>
  <c r="X43" i="10"/>
  <c r="Y43" i="10" s="1"/>
  <c r="T43" i="10"/>
  <c r="BP43" i="10"/>
  <c r="BD42" i="10"/>
  <c r="AV41" i="10"/>
  <c r="BH41" i="10"/>
  <c r="AR41" i="10"/>
  <c r="BT41" i="10"/>
  <c r="AN41" i="10"/>
  <c r="AO41" i="10" s="1"/>
  <c r="AZ41" i="10"/>
  <c r="AF41" i="10"/>
  <c r="AJ41" i="10"/>
  <c r="AK41" i="10" s="1"/>
  <c r="BD41" i="10"/>
  <c r="T41" i="10"/>
  <c r="X41" i="10"/>
  <c r="AB41" i="10"/>
  <c r="AB40" i="10"/>
  <c r="AZ40" i="10"/>
  <c r="BH40" i="10"/>
  <c r="BD40" i="10"/>
  <c r="BT40" i="10"/>
  <c r="BP40" i="10"/>
  <c r="T40" i="10"/>
  <c r="AR40" i="10"/>
  <c r="AV40" i="10"/>
  <c r="X39" i="10"/>
  <c r="AB39" i="10"/>
  <c r="AF39" i="10"/>
  <c r="AJ39" i="10"/>
  <c r="AN39" i="10"/>
  <c r="AR39" i="10"/>
  <c r="AV39" i="10"/>
  <c r="BT39" i="10"/>
  <c r="BP39" i="10"/>
  <c r="AZ39" i="10"/>
  <c r="T39" i="10"/>
  <c r="BH39" i="10"/>
  <c r="BI39" i="10" s="1"/>
  <c r="X38" i="10"/>
  <c r="AB38" i="10"/>
  <c r="AF38" i="10"/>
  <c r="AG38" i="10" s="1"/>
  <c r="AZ38" i="10"/>
  <c r="BT38" i="10"/>
  <c r="AJ38" i="10"/>
  <c r="BH38" i="10"/>
  <c r="BP38" i="10"/>
  <c r="T38" i="10"/>
  <c r="AN38" i="10"/>
  <c r="BD38" i="10"/>
  <c r="BL38" i="10"/>
  <c r="AN37" i="10"/>
  <c r="BP37" i="10"/>
  <c r="BL36" i="10"/>
  <c r="T35" i="10"/>
  <c r="AN35" i="10"/>
  <c r="BH35" i="10"/>
  <c r="BI35" i="10" s="1"/>
  <c r="AB35" i="10"/>
  <c r="AC35" i="10" s="1"/>
  <c r="AZ35" i="10"/>
  <c r="BL35" i="10"/>
  <c r="AF35" i="10"/>
  <c r="AG35" i="10" s="1"/>
  <c r="BT35" i="10"/>
  <c r="BU35" i="10" s="1"/>
  <c r="X35" i="10"/>
  <c r="P35" i="10" s="1"/>
  <c r="AJ35" i="10"/>
  <c r="AV35" i="10"/>
  <c r="X34" i="10"/>
  <c r="BD33" i="10"/>
  <c r="BL33" i="10"/>
  <c r="AB33" i="10"/>
  <c r="AJ33" i="10"/>
  <c r="AR33" i="10"/>
  <c r="BP33" i="10"/>
  <c r="BQ33" i="10"/>
  <c r="AZ33" i="10"/>
  <c r="BA33" i="10" s="1"/>
  <c r="BH33" i="10"/>
  <c r="BI33" i="10" s="1"/>
  <c r="X33" i="10"/>
  <c r="BT33" i="10"/>
  <c r="AF33" i="10"/>
  <c r="AG33" i="10" s="1"/>
  <c r="AN33" i="10"/>
  <c r="X32" i="10"/>
  <c r="T31" i="10"/>
  <c r="BH31" i="10"/>
  <c r="AF31" i="10"/>
  <c r="AR31" i="10"/>
  <c r="BP31" i="10"/>
  <c r="BQ31" i="10" s="1"/>
  <c r="BD31" i="10"/>
  <c r="BE31" i="10" s="1"/>
  <c r="AB31" i="10"/>
  <c r="AN31" i="10"/>
  <c r="AZ31" i="10"/>
  <c r="BT31" i="10"/>
  <c r="AJ31" i="10"/>
  <c r="AN30" i="10"/>
  <c r="T30" i="10"/>
  <c r="P30" i="10" s="1"/>
  <c r="X30" i="10"/>
  <c r="Y30" i="10" s="1"/>
  <c r="BP30" i="10"/>
  <c r="AJ30" i="10"/>
  <c r="BD30" i="10"/>
  <c r="AZ30" i="10"/>
  <c r="BA30" i="10" s="1"/>
  <c r="AV30" i="10"/>
  <c r="AW30" i="10" s="1"/>
  <c r="AF30" i="10"/>
  <c r="BL30" i="10"/>
  <c r="AS33" i="10"/>
  <c r="AO33" i="10"/>
  <c r="BE33" i="10"/>
  <c r="U33" i="10"/>
  <c r="AQ30" i="10"/>
  <c r="AS30" i="10" s="1"/>
  <c r="BG30" i="10"/>
  <c r="BP29" i="10"/>
  <c r="BQ29" i="10" s="1"/>
  <c r="BD29" i="10"/>
  <c r="BE29" i="10" s="1"/>
  <c r="BH29" i="10"/>
  <c r="BL29" i="10"/>
  <c r="X29" i="10"/>
  <c r="AB29" i="10"/>
  <c r="AF29" i="10"/>
  <c r="BU33" i="10"/>
  <c r="AF34" i="10"/>
  <c r="AG10" i="10"/>
  <c r="Y12" i="10"/>
  <c r="AW12" i="10"/>
  <c r="AO16" i="10"/>
  <c r="BM24" i="10"/>
  <c r="BI45" i="10"/>
  <c r="BP34" i="10"/>
  <c r="AW22" i="10"/>
  <c r="BD34" i="10"/>
  <c r="U16" i="10"/>
  <c r="BI26" i="10"/>
  <c r="AV34" i="10"/>
  <c r="AC14" i="10"/>
  <c r="BM18" i="10"/>
  <c r="AG20" i="10"/>
  <c r="AC22" i="10"/>
  <c r="AN34" i="10"/>
  <c r="AO34" i="10" s="1"/>
  <c r="P24" i="10"/>
  <c r="BL34" i="10"/>
  <c r="BE22" i="10"/>
  <c r="AB34" i="10"/>
  <c r="AK12" i="10"/>
  <c r="BI12" i="10"/>
  <c r="P18" i="10"/>
  <c r="AZ34" i="10"/>
  <c r="BI30" i="10"/>
  <c r="BE14" i="10"/>
  <c r="BM33" i="10"/>
  <c r="T34" i="10"/>
  <c r="AK22" i="10"/>
  <c r="AJ34" i="10"/>
  <c r="AK34" i="10" s="1"/>
  <c r="AC18" i="10"/>
  <c r="M50" i="10"/>
  <c r="BT34" i="10"/>
  <c r="BU34" i="10" s="1"/>
  <c r="AR34" i="10"/>
  <c r="Y20" i="10"/>
  <c r="AW20" i="10"/>
  <c r="BU20" i="10"/>
  <c r="BO32" i="10"/>
  <c r="BQ32" i="10" s="1"/>
  <c r="BC32" i="10"/>
  <c r="BE32" i="10" s="1"/>
  <c r="AI32" i="10"/>
  <c r="AK32" i="10" s="1"/>
  <c r="AM32" i="10"/>
  <c r="AO32" i="10" s="1"/>
  <c r="AU32" i="10"/>
  <c r="BS32" i="10"/>
  <c r="W32" i="10"/>
  <c r="Y32" i="10" s="1"/>
  <c r="AE32" i="10"/>
  <c r="AG32" i="10" s="1"/>
  <c r="AQ32" i="10"/>
  <c r="BK32" i="10"/>
  <c r="AA32" i="10"/>
  <c r="BG32" i="10"/>
  <c r="AY32" i="10"/>
  <c r="BA32" i="10" s="1"/>
  <c r="BK34" i="10"/>
  <c r="BM34" i="10" s="1"/>
  <c r="AI34" i="10"/>
  <c r="BC34" i="10"/>
  <c r="BE34" i="10" s="1"/>
  <c r="AU34" i="10"/>
  <c r="S34" i="10"/>
  <c r="BG34" i="10"/>
  <c r="BI34" i="10" s="1"/>
  <c r="AE34" i="10"/>
  <c r="AA34" i="10"/>
  <c r="W34" i="10"/>
  <c r="Y34" i="10"/>
  <c r="AY34" i="10"/>
  <c r="BS34" i="10"/>
  <c r="AQ34" i="10"/>
  <c r="AS34" i="10" s="1"/>
  <c r="BH32" i="10"/>
  <c r="AV36" i="10"/>
  <c r="X42" i="10"/>
  <c r="AR46" i="10"/>
  <c r="O20" i="10"/>
  <c r="AS26" i="10"/>
  <c r="BU31" i="10"/>
  <c r="AC47" i="10"/>
  <c r="BM29" i="10"/>
  <c r="T46" i="10"/>
  <c r="AW41" i="10"/>
  <c r="BS28" i="10"/>
  <c r="BU28" i="10" s="1"/>
  <c r="AB32" i="10"/>
  <c r="AB42" i="10"/>
  <c r="BL46" i="10"/>
  <c r="BM46" i="10" s="1"/>
  <c r="AZ46" i="10"/>
  <c r="P22" i="10"/>
  <c r="P11" i="10"/>
  <c r="Q11" i="10"/>
  <c r="BM16" i="10"/>
  <c r="BA47" i="10"/>
  <c r="AV38" i="10"/>
  <c r="AN32" i="10"/>
  <c r="Q35" i="10"/>
  <c r="BH36" i="10"/>
  <c r="BH42" i="10"/>
  <c r="BD46" i="10"/>
  <c r="O22" i="10"/>
  <c r="U10" i="10"/>
  <c r="AE28" i="10"/>
  <c r="AG28" i="10"/>
  <c r="AZ32" i="10"/>
  <c r="X36" i="10"/>
  <c r="BD36" i="10"/>
  <c r="BE36" i="10" s="1"/>
  <c r="BL42" i="10"/>
  <c r="BM42" i="10" s="1"/>
  <c r="AF46" i="10"/>
  <c r="O10" i="10"/>
  <c r="P20" i="10"/>
  <c r="Q20" i="10"/>
  <c r="BU22" i="10"/>
  <c r="AG39" i="10"/>
  <c r="BA41" i="10"/>
  <c r="BL32" i="10"/>
  <c r="BT36" i="10"/>
  <c r="T36" i="10"/>
  <c r="AJ42" i="10"/>
  <c r="AK42" i="10" s="1"/>
  <c r="AV46" i="10"/>
  <c r="AB36" i="10"/>
  <c r="AW33" i="10"/>
  <c r="BD48" i="10"/>
  <c r="AF36" i="10"/>
  <c r="T32" i="10"/>
  <c r="AF32" i="10"/>
  <c r="AN36" i="10"/>
  <c r="BT42" i="10"/>
  <c r="X46" i="10"/>
  <c r="AO44" i="10"/>
  <c r="P27" i="10"/>
  <c r="Q27" i="10" s="1"/>
  <c r="BQ20" i="10"/>
  <c r="BE26" i="10"/>
  <c r="AI28" i="10"/>
  <c r="P29" i="10"/>
  <c r="Q29" i="10" s="1"/>
  <c r="BT32" i="10"/>
  <c r="BP36" i="10"/>
  <c r="BP42" i="10"/>
  <c r="AF42" i="10"/>
  <c r="AN46" i="10"/>
  <c r="AJ46" i="10"/>
  <c r="AK39" i="10"/>
  <c r="AV32" i="10"/>
  <c r="T42" i="10"/>
  <c r="Y33" i="10"/>
  <c r="AR32" i="10"/>
  <c r="AC34" i="10"/>
  <c r="AR42" i="10"/>
  <c r="AS42" i="10" s="1"/>
  <c r="BT46" i="10"/>
  <c r="BA10" i="10"/>
  <c r="BI14" i="10"/>
  <c r="U18" i="10"/>
  <c r="AC20" i="10"/>
  <c r="Y24" i="10"/>
  <c r="AK26" i="10"/>
  <c r="AS43" i="10"/>
  <c r="AZ36" i="10"/>
  <c r="BD32" i="10"/>
  <c r="BP46" i="10"/>
  <c r="Y47" i="10"/>
  <c r="BG28" i="10"/>
  <c r="BI28" i="10" s="1"/>
  <c r="AJ32" i="10"/>
  <c r="AZ42" i="10"/>
  <c r="BH46" i="10"/>
  <c r="P14" i="10"/>
  <c r="Q14" i="10" s="1"/>
  <c r="U22" i="10"/>
  <c r="G36" i="10"/>
  <c r="AU36" i="10" s="1"/>
  <c r="AW36" i="10" s="1"/>
  <c r="Y35" i="10"/>
  <c r="AQ28" i="10"/>
  <c r="BI29" i="10"/>
  <c r="AV42" i="10"/>
  <c r="BY10" i="10"/>
  <c r="BY50" i="10" s="1"/>
  <c r="I30" i="10"/>
  <c r="AS41" i="10"/>
  <c r="BM45" i="10"/>
  <c r="P17" i="10"/>
  <c r="Q17" i="10" s="1"/>
  <c r="AK17" i="10"/>
  <c r="P25" i="10"/>
  <c r="Q25" i="10" s="1"/>
  <c r="AG25" i="10"/>
  <c r="Y10" i="10"/>
  <c r="P10" i="10"/>
  <c r="Q10" i="10" s="1"/>
  <c r="AM42" i="10"/>
  <c r="AO42" i="10" s="1"/>
  <c r="AI42" i="10"/>
  <c r="AA42" i="10"/>
  <c r="AC42" i="10"/>
  <c r="BG42" i="10"/>
  <c r="BI42" i="10" s="1"/>
  <c r="BC42" i="10"/>
  <c r="BE42" i="10" s="1"/>
  <c r="BS42" i="10"/>
  <c r="BU42" i="10"/>
  <c r="W42" i="10"/>
  <c r="Y42" i="10" s="1"/>
  <c r="BK42" i="10"/>
  <c r="AY42" i="10"/>
  <c r="BA42" i="10" s="1"/>
  <c r="BO42" i="10"/>
  <c r="BQ42" i="10" s="1"/>
  <c r="S42" i="10"/>
  <c r="AU42" i="10"/>
  <c r="AQ42" i="10"/>
  <c r="P9" i="10"/>
  <c r="BI9" i="10"/>
  <c r="AG12" i="10"/>
  <c r="O12" i="10"/>
  <c r="P15" i="10"/>
  <c r="Q15" i="10"/>
  <c r="Y15" i="10"/>
  <c r="AC19" i="10"/>
  <c r="AU44" i="10"/>
  <c r="AW44" i="10" s="1"/>
  <c r="AY44" i="10"/>
  <c r="BA44" i="10"/>
  <c r="BG44" i="10"/>
  <c r="BI44" i="10" s="1"/>
  <c r="AA44" i="10"/>
  <c r="BS44" i="10"/>
  <c r="BU44" i="10" s="1"/>
  <c r="BK44" i="10"/>
  <c r="BM44" i="10"/>
  <c r="AE44" i="10"/>
  <c r="AG44" i="10" s="1"/>
  <c r="AI44" i="10"/>
  <c r="AK44" i="10"/>
  <c r="BC44" i="10"/>
  <c r="BE44" i="10" s="1"/>
  <c r="BO44" i="10"/>
  <c r="BQ44" i="10" s="1"/>
  <c r="W44" i="10"/>
  <c r="S44" i="10"/>
  <c r="AQ44" i="10"/>
  <c r="BA29" i="10"/>
  <c r="BM10" i="10"/>
  <c r="AE38" i="10"/>
  <c r="AI38" i="10"/>
  <c r="AK38" i="10" s="1"/>
  <c r="BG38" i="10"/>
  <c r="BI38" i="10" s="1"/>
  <c r="AY38" i="10"/>
  <c r="BA38" i="10"/>
  <c r="W38" i="10"/>
  <c r="Y38" i="10"/>
  <c r="AM38" i="10"/>
  <c r="AO38" i="10" s="1"/>
  <c r="BO38" i="10"/>
  <c r="BQ38" i="10"/>
  <c r="BC38" i="10"/>
  <c r="BE38" i="10" s="1"/>
  <c r="AU38" i="10"/>
  <c r="AW38" i="10" s="1"/>
  <c r="AA38" i="10"/>
  <c r="AC38" i="10"/>
  <c r="BS38" i="10"/>
  <c r="BU38" i="10"/>
  <c r="AQ38" i="10"/>
  <c r="AS38" i="10" s="1"/>
  <c r="S38" i="10"/>
  <c r="P12" i="10"/>
  <c r="BU12" i="10"/>
  <c r="P21" i="10"/>
  <c r="Q21" i="10" s="1"/>
  <c r="AK21" i="10"/>
  <c r="G40" i="10"/>
  <c r="W40" i="10" s="1"/>
  <c r="Y40" i="10" s="1"/>
  <c r="I40" i="10"/>
  <c r="AU46" i="10"/>
  <c r="AW46" i="10" s="1"/>
  <c r="AQ46" i="10"/>
  <c r="AS46" i="10"/>
  <c r="AM46" i="10"/>
  <c r="AO46" i="10"/>
  <c r="AI46" i="10"/>
  <c r="AE46" i="10"/>
  <c r="AG46" i="10"/>
  <c r="AA46" i="10"/>
  <c r="AC46" i="10"/>
  <c r="BO46" i="10"/>
  <c r="BQ46" i="10" s="1"/>
  <c r="BS46" i="10"/>
  <c r="BU46" i="10"/>
  <c r="S46" i="10"/>
  <c r="BG46" i="10"/>
  <c r="BI46" i="10" s="1"/>
  <c r="W46" i="10"/>
  <c r="Y46" i="10" s="1"/>
  <c r="BC46" i="10"/>
  <c r="BE46" i="10"/>
  <c r="BK46" i="10"/>
  <c r="AY46" i="10"/>
  <c r="BA46" i="10" s="1"/>
  <c r="AR37" i="10"/>
  <c r="AR50" i="10" s="1"/>
  <c r="BT37" i="10"/>
  <c r="BD37" i="10"/>
  <c r="AB37" i="10"/>
  <c r="AC37" i="10" s="1"/>
  <c r="AV37" i="10"/>
  <c r="BH37" i="10"/>
  <c r="AF37" i="10"/>
  <c r="X37" i="10"/>
  <c r="AJ37" i="10"/>
  <c r="AK37" i="10" s="1"/>
  <c r="BL37" i="10"/>
  <c r="AZ37" i="10"/>
  <c r="BA37" i="10" s="1"/>
  <c r="T37" i="10"/>
  <c r="U37" i="10" s="1"/>
  <c r="AN28" i="10"/>
  <c r="AR28" i="10"/>
  <c r="AS28" i="10"/>
  <c r="T28" i="10"/>
  <c r="BL28" i="10"/>
  <c r="AV28" i="10"/>
  <c r="AZ28" i="10"/>
  <c r="BD28" i="10"/>
  <c r="BH28" i="10"/>
  <c r="BT28" i="10"/>
  <c r="AB28" i="10"/>
  <c r="X28" i="10"/>
  <c r="BP28" i="10"/>
  <c r="AJ28" i="10"/>
  <c r="H50" i="10"/>
  <c r="AS14" i="10"/>
  <c r="O14" i="10"/>
  <c r="BM14" i="10"/>
  <c r="AS18" i="10"/>
  <c r="BE28" i="10"/>
  <c r="P16" i="10"/>
  <c r="BE16" i="10"/>
  <c r="O18" i="10"/>
  <c r="Q18" i="10"/>
  <c r="Y18" i="10"/>
  <c r="AO26" i="10"/>
  <c r="O26" i="10"/>
  <c r="C50" i="10"/>
  <c r="O16" i="10"/>
  <c r="AK16" i="10"/>
  <c r="BA24" i="10"/>
  <c r="P38" i="10"/>
  <c r="AG34" i="10"/>
  <c r="P13" i="10"/>
  <c r="Q13" i="10"/>
  <c r="BM13" i="10"/>
  <c r="P26" i="10"/>
  <c r="Q26" i="10" s="1"/>
  <c r="U26" i="10"/>
  <c r="W30" i="10"/>
  <c r="BO30" i="10"/>
  <c r="BQ30" i="10" s="1"/>
  <c r="BQ50" i="10" s="1"/>
  <c r="S30" i="10"/>
  <c r="AI30" i="10"/>
  <c r="AU30" i="10"/>
  <c r="BC30" i="10"/>
  <c r="BE30" i="10" s="1"/>
  <c r="AE30" i="10"/>
  <c r="AG30" i="10" s="1"/>
  <c r="AM30" i="10"/>
  <c r="AO30" i="10"/>
  <c r="AY30" i="10"/>
  <c r="AA30" i="10"/>
  <c r="BS30" i="10"/>
  <c r="BU30" i="10"/>
  <c r="BK30" i="10"/>
  <c r="BM30" i="10"/>
  <c r="AO39" i="10"/>
  <c r="BK38" i="10"/>
  <c r="BM38" i="10"/>
  <c r="AK33" i="10"/>
  <c r="AK24" i="10"/>
  <c r="BS48" i="10"/>
  <c r="BU48" i="10"/>
  <c r="W48" i="10"/>
  <c r="Y48" i="10" s="1"/>
  <c r="AU48" i="10"/>
  <c r="AW48" i="10"/>
  <c r="S48" i="10"/>
  <c r="U48" i="10" s="1"/>
  <c r="AA48" i="10"/>
  <c r="AC48" i="10"/>
  <c r="AI48" i="10"/>
  <c r="AK48" i="10" s="1"/>
  <c r="AQ48" i="10"/>
  <c r="AS48" i="10"/>
  <c r="AY48" i="10"/>
  <c r="BA48" i="10"/>
  <c r="AE48" i="10"/>
  <c r="AG48" i="10" s="1"/>
  <c r="BG48" i="10"/>
  <c r="BI48" i="10"/>
  <c r="AM48" i="10"/>
  <c r="BO48" i="10"/>
  <c r="BQ48" i="10" s="1"/>
  <c r="BK48" i="10"/>
  <c r="BM48" i="10"/>
  <c r="AJ40" i="10"/>
  <c r="AW43" i="10"/>
  <c r="BM31" i="10"/>
  <c r="BU29" i="10"/>
  <c r="Y29" i="10"/>
  <c r="AC31" i="10"/>
  <c r="AG31" i="10"/>
  <c r="AO37" i="10"/>
  <c r="AW39" i="10"/>
  <c r="BA43" i="10"/>
  <c r="BI47" i="10"/>
  <c r="BK28" i="10"/>
  <c r="BO28" i="10"/>
  <c r="BO34" i="10"/>
  <c r="AA28" i="10"/>
  <c r="AC29" i="10"/>
  <c r="AG29" i="10"/>
  <c r="AK35" i="10"/>
  <c r="AO35" i="10"/>
  <c r="AS39" i="10"/>
  <c r="BE45" i="10"/>
  <c r="BM47" i="10"/>
  <c r="BQ47" i="10"/>
  <c r="AK31" i="10"/>
  <c r="AM34" i="10"/>
  <c r="BU43" i="10"/>
  <c r="AG47" i="10"/>
  <c r="AK47" i="10"/>
  <c r="AK29" i="10"/>
  <c r="AO31" i="10"/>
  <c r="AS35" i="10"/>
  <c r="BA39" i="10"/>
  <c r="BI43" i="10"/>
  <c r="BQ45" i="10"/>
  <c r="U35" i="10"/>
  <c r="Y41" i="10"/>
  <c r="AC45" i="10"/>
  <c r="AM28" i="10"/>
  <c r="AO29" i="10"/>
  <c r="AS31" i="10"/>
  <c r="AW37" i="10"/>
  <c r="BM41" i="10"/>
  <c r="BQ43" i="10"/>
  <c r="BU41" i="10"/>
  <c r="S32" i="10"/>
  <c r="AC43" i="10"/>
  <c r="AG45" i="10"/>
  <c r="AK45" i="10"/>
  <c r="AO47" i="10"/>
  <c r="AS29" i="10"/>
  <c r="AW35" i="10"/>
  <c r="BA35" i="10"/>
  <c r="BE41" i="10"/>
  <c r="BI41" i="10"/>
  <c r="BQ41" i="10"/>
  <c r="BU39" i="10"/>
  <c r="S28" i="10"/>
  <c r="X40" i="10"/>
  <c r="AG43" i="10"/>
  <c r="AK43" i="10"/>
  <c r="AS47" i="10"/>
  <c r="AU28" i="10"/>
  <c r="AW31" i="10"/>
  <c r="BA31" i="10"/>
  <c r="BM39" i="10"/>
  <c r="BQ39" i="10"/>
  <c r="U29" i="10"/>
  <c r="AC41" i="10"/>
  <c r="AG41" i="10"/>
  <c r="AO45" i="10"/>
  <c r="AW47" i="10"/>
  <c r="AW29" i="10"/>
  <c r="BE37" i="10"/>
  <c r="BI37" i="10"/>
  <c r="BQ37" i="10"/>
  <c r="I38" i="10"/>
  <c r="W28" i="10"/>
  <c r="W50" i="10" s="1"/>
  <c r="Y39" i="10"/>
  <c r="AC39" i="10"/>
  <c r="AO43" i="10"/>
  <c r="AS45" i="10"/>
  <c r="AY28" i="10"/>
  <c r="BA28" i="10"/>
  <c r="BE35" i="10"/>
  <c r="BM35" i="10"/>
  <c r="BQ35" i="10"/>
  <c r="U45" i="10"/>
  <c r="BI32" i="10"/>
  <c r="BP50" i="10"/>
  <c r="AO28" i="10"/>
  <c r="I50" i="10"/>
  <c r="P32" i="10"/>
  <c r="BU37" i="10"/>
  <c r="G50" i="10"/>
  <c r="BE48" i="10"/>
  <c r="BQ34" i="10"/>
  <c r="AW34" i="10"/>
  <c r="AG37" i="10"/>
  <c r="Q16" i="10"/>
  <c r="Q22" i="10"/>
  <c r="BQ36" i="10"/>
  <c r="BU32" i="10"/>
  <c r="BG36" i="10"/>
  <c r="BI36" i="10" s="1"/>
  <c r="BO36" i="10"/>
  <c r="W36" i="10"/>
  <c r="Y36" i="10" s="1"/>
  <c r="AA36" i="10"/>
  <c r="AC36" i="10" s="1"/>
  <c r="AY36" i="10"/>
  <c r="BA36" i="10" s="1"/>
  <c r="BC36" i="10"/>
  <c r="BK36" i="10"/>
  <c r="BM36" i="10" s="1"/>
  <c r="AW32" i="10"/>
  <c r="AS37" i="10"/>
  <c r="Y37" i="10"/>
  <c r="AW42" i="10"/>
  <c r="BM32" i="10"/>
  <c r="Y28" i="10"/>
  <c r="AA40" i="10"/>
  <c r="AC40" i="10" s="1"/>
  <c r="BO40" i="10"/>
  <c r="BQ40" i="10" s="1"/>
  <c r="AE40" i="10"/>
  <c r="AG40" i="10"/>
  <c r="BS40" i="10"/>
  <c r="BU40" i="10" s="1"/>
  <c r="BC40" i="10"/>
  <c r="BE40" i="10" s="1"/>
  <c r="AM40" i="10"/>
  <c r="AO40" i="10"/>
  <c r="BG40" i="10"/>
  <c r="BI40" i="10" s="1"/>
  <c r="S40" i="10"/>
  <c r="AW28" i="10"/>
  <c r="AC28" i="10"/>
  <c r="AA50" i="10"/>
  <c r="U32" i="10"/>
  <c r="BT50" i="10"/>
  <c r="Q12" i="10"/>
  <c r="BM37" i="10"/>
  <c r="BI31" i="10"/>
  <c r="BQ28" i="10"/>
  <c r="P37" i="10"/>
  <c r="Q37" i="10" s="1"/>
  <c r="U38" i="10"/>
  <c r="U40" i="10"/>
  <c r="P36" i="10" l="1"/>
  <c r="X50" i="10"/>
  <c r="Y31" i="10"/>
  <c r="Y50" i="10" s="1"/>
  <c r="AN50" i="10"/>
  <c r="P46" i="10"/>
  <c r="Q9" i="10"/>
  <c r="P50" i="10"/>
  <c r="O32" i="10"/>
  <c r="Q32" i="10" s="1"/>
  <c r="AB50" i="10"/>
  <c r="U44" i="10"/>
  <c r="BA34" i="10"/>
  <c r="AZ50" i="10"/>
  <c r="BL50" i="10"/>
  <c r="AK46" i="10"/>
  <c r="O38" i="10"/>
  <c r="Q38" i="10" s="1"/>
  <c r="P41" i="10"/>
  <c r="Q41" i="10" s="1"/>
  <c r="U41" i="10"/>
  <c r="U43" i="10"/>
  <c r="P43" i="10"/>
  <c r="Q43" i="10" s="1"/>
  <c r="AJ50" i="10"/>
  <c r="BC50" i="10"/>
  <c r="U42" i="10"/>
  <c r="O42" i="10"/>
  <c r="AU50" i="10"/>
  <c r="BM28" i="10"/>
  <c r="BM50" i="10" s="1"/>
  <c r="BK50" i="10"/>
  <c r="AS32" i="10"/>
  <c r="P39" i="10"/>
  <c r="Q39" i="10" s="1"/>
  <c r="U39" i="10"/>
  <c r="P34" i="10"/>
  <c r="U34" i="10"/>
  <c r="BD50" i="10"/>
  <c r="U19" i="10"/>
  <c r="P19" i="10"/>
  <c r="Q19" i="10" s="1"/>
  <c r="T50" i="10"/>
  <c r="BI19" i="10"/>
  <c r="BI50" i="10" s="1"/>
  <c r="BH50" i="10"/>
  <c r="BE24" i="10"/>
  <c r="BE50" i="10" s="1"/>
  <c r="O24" i="10"/>
  <c r="Q24" i="10" s="1"/>
  <c r="BG50" i="10"/>
  <c r="AI50" i="10"/>
  <c r="AK30" i="10"/>
  <c r="P40" i="10"/>
  <c r="O28" i="10"/>
  <c r="S50" i="10"/>
  <c r="AV50" i="10"/>
  <c r="O46" i="10"/>
  <c r="Q46" i="10" s="1"/>
  <c r="U46" i="10"/>
  <c r="P47" i="10"/>
  <c r="Q47" i="10" s="1"/>
  <c r="P42" i="10"/>
  <c r="O34" i="10"/>
  <c r="Q34" i="10" s="1"/>
  <c r="Y45" i="10"/>
  <c r="P45" i="10"/>
  <c r="Q45" i="10" s="1"/>
  <c r="P28" i="10"/>
  <c r="U28" i="10"/>
  <c r="O30" i="10"/>
  <c r="Q30" i="10" s="1"/>
  <c r="AC30" i="10"/>
  <c r="AK28" i="10"/>
  <c r="AK50" i="10" s="1"/>
  <c r="U31" i="10"/>
  <c r="P31" i="10"/>
  <c r="Q31" i="10" s="1"/>
  <c r="P33" i="10"/>
  <c r="Q33" i="10" s="1"/>
  <c r="AC33" i="10"/>
  <c r="O44" i="10"/>
  <c r="Q44" i="10" s="1"/>
  <c r="AY40" i="10"/>
  <c r="AU40" i="10"/>
  <c r="AW40" i="10" s="1"/>
  <c r="AW50" i="10" s="1"/>
  <c r="AI36" i="10"/>
  <c r="AK36" i="10" s="1"/>
  <c r="AQ40" i="10"/>
  <c r="AS40" i="10" s="1"/>
  <c r="S36" i="10"/>
  <c r="BS36" i="10"/>
  <c r="BU36" i="10" s="1"/>
  <c r="BU50" i="10" s="1"/>
  <c r="AC32" i="10"/>
  <c r="BO50" i="10"/>
  <c r="U30" i="10"/>
  <c r="BK40" i="10"/>
  <c r="BM40" i="10" s="1"/>
  <c r="AQ36" i="10"/>
  <c r="AS36" i="10" s="1"/>
  <c r="O48" i="10"/>
  <c r="Q48" i="10" s="1"/>
  <c r="AE36" i="10"/>
  <c r="Y44" i="10"/>
  <c r="AI40" i="10"/>
  <c r="AK40" i="10" s="1"/>
  <c r="AM36" i="10"/>
  <c r="AO36" i="10" s="1"/>
  <c r="AC12" i="10"/>
  <c r="AC50" i="10" s="1"/>
  <c r="AG16" i="10"/>
  <c r="AO12" i="10"/>
  <c r="AO50" i="10" s="1"/>
  <c r="BA14" i="10"/>
  <c r="AC26" i="10"/>
  <c r="AS24" i="10"/>
  <c r="BA50" i="10" l="1"/>
  <c r="Q28" i="10"/>
  <c r="O36" i="10"/>
  <c r="U36" i="10"/>
  <c r="U50" i="10" s="1"/>
  <c r="O40" i="10"/>
  <c r="Q40" i="10" s="1"/>
  <c r="AY50" i="10"/>
  <c r="BA40" i="10"/>
  <c r="BS50" i="10"/>
  <c r="AS50" i="10"/>
  <c r="AG36" i="10"/>
  <c r="AE50" i="10"/>
  <c r="Q42" i="10"/>
  <c r="AM50" i="10"/>
  <c r="AG50" i="10"/>
  <c r="AQ50" i="10"/>
  <c r="Q36" i="10" l="1"/>
  <c r="Q50" i="10" s="1"/>
  <c r="O50" i="10"/>
</calcChain>
</file>

<file path=xl/sharedStrings.xml><?xml version="1.0" encoding="utf-8"?>
<sst xmlns="http://schemas.openxmlformats.org/spreadsheetml/2006/main" count="105" uniqueCount="32">
  <si>
    <t>Payment</t>
  </si>
  <si>
    <t xml:space="preserve">   UMCP Fraternity/Sorority Houses (Auxiliary)</t>
  </si>
  <si>
    <t xml:space="preserve">       SU Dormitory Renovations (Auxiliary)</t>
  </si>
  <si>
    <t xml:space="preserve">  Debt Svc from Earnings and Accrued Interest</t>
  </si>
  <si>
    <t>Date</t>
  </si>
  <si>
    <t>Principal</t>
  </si>
  <si>
    <t>Interest</t>
  </si>
  <si>
    <t>Total</t>
  </si>
  <si>
    <t xml:space="preserve"> </t>
  </si>
  <si>
    <t xml:space="preserve">       University System of Maryland</t>
  </si>
  <si>
    <t xml:space="preserve">   TU Burdick PH 2&amp;3 Air Conditioning (Auxiliary)</t>
  </si>
  <si>
    <t xml:space="preserve">  UMB Elevator &amp; Fire Alarm Improvement (Aux)</t>
  </si>
  <si>
    <t xml:space="preserve">           TU Recreation Building PH 2 (Aux)</t>
  </si>
  <si>
    <t xml:space="preserve"> UMCP High Rise Residence - 36th Resol (Aux)</t>
  </si>
  <si>
    <t xml:space="preserve"> UMCP High Rise Residence - 35th Resol (Aux)</t>
  </si>
  <si>
    <t xml:space="preserve">    2016 Series A Bond Funded Projects</t>
  </si>
  <si>
    <t xml:space="preserve">        Total Academic Projects - 2016A</t>
  </si>
  <si>
    <t xml:space="preserve">        UMBC Event Center and Arena (Aux)</t>
  </si>
  <si>
    <t xml:space="preserve">    UMBC Resident Hall Renovations (Aux)</t>
  </si>
  <si>
    <t xml:space="preserve">UMBC Replace of Communication Tower (Aux)  </t>
  </si>
  <si>
    <t xml:space="preserve">  TU Student Housing - West Village (Auxiliary)</t>
  </si>
  <si>
    <t xml:space="preserve">   UMCP Dorchester Residence Hall (Auxiliary)</t>
  </si>
  <si>
    <t xml:space="preserve"> UMCP CSS and Residence Halls SCUB (Aux)</t>
  </si>
  <si>
    <t xml:space="preserve">    TU Resident Tower Renovations (Auxiliary)</t>
  </si>
  <si>
    <t>2016A Original</t>
  </si>
  <si>
    <t xml:space="preserve">           Total Auxiliary Projects - 2016A</t>
  </si>
  <si>
    <t xml:space="preserve">                                    2016 A Bonds</t>
  </si>
  <si>
    <t xml:space="preserve">                   2016A Total</t>
  </si>
  <si>
    <t xml:space="preserve">                  Total Debt Services - 2016 Series A</t>
  </si>
  <si>
    <t>Distribution of Debt Services after 2026B</t>
  </si>
  <si>
    <t xml:space="preserve"> Distribution of Debt Services after 2026B</t>
  </si>
  <si>
    <t xml:space="preserve">                   2016A - Refund on 2026B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</si>
</sst>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0%"/>
  </numFmts>
  <fonts count="3" x14ac:knownFonts="1">
    <font>
      <sz val="10"/>
      <name val="Arial"/>
    </font>
    <font>
      <sz val="10"/>
      <name val="Arial"/>
      <family val="2"/>
    </font>
    <font>
      <sz val="10"/>
      <color rgb="FFED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38" fontId="0" fillId="0" borderId="0" xfId="0" applyNumberFormat="1" applyAlignment="1">
      <alignment horizontal="right"/>
    </xf>
    <xf numFmtId="38" fontId="0" fillId="0" borderId="0" xfId="0" quotePrefix="1" applyNumberFormat="1" applyAlignment="1">
      <alignment horizontal="left"/>
    </xf>
    <xf numFmtId="38" fontId="0" fillId="0" borderId="0" xfId="0" applyNumberFormat="1"/>
    <xf numFmtId="3" fontId="0" fillId="0" borderId="0" xfId="0" applyNumberFormat="1"/>
    <xf numFmtId="38" fontId="0" fillId="0" borderId="0" xfId="0" applyNumberFormat="1" applyAlignment="1">
      <alignment horizontal="left"/>
    </xf>
    <xf numFmtId="165" fontId="0" fillId="0" borderId="0" xfId="0" applyNumberFormat="1"/>
    <xf numFmtId="164" fontId="0" fillId="0" borderId="1" xfId="0" applyNumberFormat="1" applyBorder="1" applyAlignment="1">
      <alignment horizontal="center"/>
    </xf>
    <xf numFmtId="38" fontId="0" fillId="2" borderId="2" xfId="0" quotePrefix="1" applyNumberFormat="1" applyFill="1" applyBorder="1" applyAlignment="1">
      <alignment horizontal="left"/>
    </xf>
    <xf numFmtId="38" fontId="0" fillId="2" borderId="3" xfId="0" applyNumberFormat="1" applyFill="1" applyBorder="1" applyAlignment="1">
      <alignment horizontal="right"/>
    </xf>
    <xf numFmtId="38" fontId="0" fillId="2" borderId="4" xfId="0" applyNumberFormat="1" applyFill="1" applyBorder="1" applyAlignment="1">
      <alignment horizontal="right"/>
    </xf>
    <xf numFmtId="38" fontId="0" fillId="0" borderId="2" xfId="0" quotePrefix="1" applyNumberFormat="1" applyBorder="1" applyAlignment="1">
      <alignment horizontal="left"/>
    </xf>
    <xf numFmtId="38" fontId="0" fillId="0" borderId="5" xfId="0" applyNumberFormat="1" applyBorder="1" applyAlignment="1">
      <alignment horizontal="right"/>
    </xf>
    <xf numFmtId="38" fontId="0" fillId="0" borderId="4" xfId="0" applyNumberFormat="1" applyBorder="1" applyAlignment="1">
      <alignment horizontal="right"/>
    </xf>
    <xf numFmtId="38" fontId="0" fillId="0" borderId="3" xfId="0" applyNumberFormat="1" applyBorder="1" applyAlignment="1">
      <alignment horizontal="right"/>
    </xf>
    <xf numFmtId="3" fontId="0" fillId="0" borderId="2" xfId="0" quotePrefix="1" applyNumberFormat="1" applyBorder="1" applyAlignment="1">
      <alignment horizontal="left"/>
    </xf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/>
    <xf numFmtId="165" fontId="0" fillId="0" borderId="5" xfId="0" applyNumberFormat="1" applyBorder="1"/>
    <xf numFmtId="165" fontId="0" fillId="0" borderId="4" xfId="0" applyNumberFormat="1" applyBorder="1" applyAlignment="1">
      <alignment horizontal="right"/>
    </xf>
    <xf numFmtId="165" fontId="0" fillId="0" borderId="5" xfId="0" applyNumberFormat="1" applyBorder="1" applyAlignment="1">
      <alignment horizontal="right"/>
    </xf>
    <xf numFmtId="165" fontId="0" fillId="0" borderId="2" xfId="0" quotePrefix="1" applyNumberFormat="1" applyBorder="1" applyAlignment="1">
      <alignment horizontal="right"/>
    </xf>
    <xf numFmtId="165" fontId="0" fillId="0" borderId="3" xfId="0" applyNumberFormat="1" applyBorder="1"/>
    <xf numFmtId="164" fontId="0" fillId="0" borderId="8" xfId="0" applyNumberFormat="1" applyBorder="1" applyAlignment="1">
      <alignment horizontal="center"/>
    </xf>
    <xf numFmtId="38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14" fontId="0" fillId="0" borderId="0" xfId="0" applyNumberFormat="1"/>
    <xf numFmtId="164" fontId="0" fillId="0" borderId="0" xfId="0" applyNumberFormat="1" applyAlignment="1">
      <alignment horizontal="center"/>
    </xf>
    <xf numFmtId="38" fontId="0" fillId="0" borderId="10" xfId="0" applyNumberFormat="1" applyBorder="1" applyAlignment="1">
      <alignment horizontal="right"/>
    </xf>
    <xf numFmtId="38" fontId="0" fillId="0" borderId="11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38" fontId="0" fillId="0" borderId="3" xfId="0" applyNumberFormat="1" applyBorder="1"/>
    <xf numFmtId="38" fontId="1" fillId="0" borderId="9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left"/>
    </xf>
    <xf numFmtId="3" fontId="1" fillId="0" borderId="2" xfId="0" quotePrefix="1" applyNumberFormat="1" applyFont="1" applyBorder="1" applyAlignment="1">
      <alignment horizontal="left"/>
    </xf>
    <xf numFmtId="38" fontId="0" fillId="0" borderId="12" xfId="0" applyNumberFormat="1" applyBorder="1"/>
    <xf numFmtId="38" fontId="0" fillId="0" borderId="0" xfId="0" applyNumberFormat="1" applyAlignment="1">
      <alignment horizontal="center"/>
    </xf>
    <xf numFmtId="38" fontId="0" fillId="0" borderId="12" xfId="0" applyNumberFormat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38" fontId="0" fillId="0" borderId="3" xfId="0" applyNumberFormat="1" applyBorder="1" applyAlignment="1">
      <alignment horizontal="left"/>
    </xf>
    <xf numFmtId="38" fontId="0" fillId="0" borderId="7" xfId="0" applyNumberFormat="1" applyBorder="1" applyAlignment="1">
      <alignment horizontal="left"/>
    </xf>
    <xf numFmtId="38" fontId="0" fillId="2" borderId="5" xfId="0" quotePrefix="1" applyNumberFormat="1" applyFill="1" applyBorder="1" applyAlignment="1">
      <alignment horizontal="left"/>
    </xf>
    <xf numFmtId="38" fontId="2" fillId="0" borderId="7" xfId="0" applyNumberFormat="1" applyFont="1" applyBorder="1" applyAlignment="1">
      <alignment horizontal="center"/>
    </xf>
    <xf numFmtId="38" fontId="2" fillId="0" borderId="11" xfId="0" applyNumberFormat="1" applyFont="1" applyBorder="1" applyAlignment="1">
      <alignment horizontal="center"/>
    </xf>
    <xf numFmtId="38" fontId="0" fillId="0" borderId="7" xfId="0" applyNumberFormat="1" applyBorder="1" applyAlignment="1">
      <alignment horizontal="center"/>
    </xf>
    <xf numFmtId="38" fontId="0" fillId="0" borderId="11" xfId="0" applyNumberFormat="1" applyBorder="1" applyAlignment="1">
      <alignment horizontal="center"/>
    </xf>
    <xf numFmtId="38" fontId="0" fillId="0" borderId="5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463EB-E65E-4B62-A9E4-77D104887CEE}">
  <sheetPr>
    <tabColor rgb="FFFF0000"/>
  </sheetPr>
  <dimension ref="A1:CI580"/>
  <sheetViews>
    <sheetView tabSelected="1" zoomScaleNormal="100" workbookViewId="0">
      <selection activeCell="BW10" sqref="BW10"/>
    </sheetView>
  </sheetViews>
  <sheetFormatPr defaultColWidth="13.7109375" defaultRowHeight="12.75" x14ac:dyDescent="0.2"/>
  <cols>
    <col min="1" max="1" width="9.7109375" style="32" customWidth="1"/>
    <col min="2" max="2" width="3.7109375" customWidth="1"/>
    <col min="3" max="3" width="15" style="3" customWidth="1"/>
    <col min="4" max="4" width="17.42578125" style="3" customWidth="1"/>
    <col min="5" max="5" width="13.7109375" style="3"/>
    <col min="6" max="6" width="17" style="3" customWidth="1"/>
    <col min="7" max="7" width="16.5703125" style="3" customWidth="1"/>
    <col min="8" max="8" width="18" style="3" customWidth="1"/>
    <col min="9" max="9" width="16" style="3" customWidth="1"/>
    <col min="10" max="10" width="9" style="5" customWidth="1"/>
    <col min="11" max="13" width="13.7109375" style="5"/>
    <col min="14" max="14" width="3.7109375" style="5" customWidth="1"/>
    <col min="18" max="18" width="3.7109375" customWidth="1"/>
    <col min="22" max="22" width="3.7109375" style="5" customWidth="1"/>
    <col min="26" max="26" width="3.7109375" style="5" customWidth="1"/>
    <col min="27" max="29" width="13.7109375" style="5"/>
    <col min="30" max="30" width="3.7109375" style="5" customWidth="1"/>
    <col min="31" max="33" width="13.7109375" style="5"/>
    <col min="34" max="34" width="3.7109375" style="5" customWidth="1"/>
    <col min="35" max="37" width="13.7109375" style="5"/>
    <col min="38" max="38" width="3.7109375" style="5" customWidth="1"/>
    <col min="39" max="41" width="13.7109375" style="5"/>
    <col min="42" max="42" width="3.7109375" style="5" customWidth="1"/>
    <col min="43" max="45" width="13.7109375" style="5"/>
    <col min="46" max="46" width="3.7109375" style="5" customWidth="1"/>
    <col min="47" max="49" width="13.7109375" style="5"/>
    <col min="50" max="50" width="3.7109375" style="5" customWidth="1"/>
    <col min="51" max="53" width="13.7109375" style="5"/>
    <col min="54" max="54" width="3.7109375" style="5" customWidth="1"/>
    <col min="58" max="58" width="3.7109375" style="5" customWidth="1"/>
    <col min="62" max="62" width="3.7109375" style="5" customWidth="1"/>
    <col min="66" max="66" width="3.7109375" style="5" customWidth="1"/>
    <col min="70" max="70" width="3.7109375" style="6" customWidth="1"/>
    <col min="74" max="74" width="3.7109375" customWidth="1"/>
    <col min="75" max="77" width="13.7109375" style="6"/>
    <col min="78" max="78" width="3.7109375" style="6" customWidth="1"/>
  </cols>
  <sheetData>
    <row r="1" spans="1:87" x14ac:dyDescent="0.2">
      <c r="A1" s="1"/>
      <c r="B1" s="2"/>
      <c r="E1" s="4" t="s">
        <v>9</v>
      </c>
      <c r="F1" s="4"/>
      <c r="G1" s="4"/>
      <c r="H1" s="4"/>
      <c r="O1" s="4" t="s">
        <v>9</v>
      </c>
      <c r="AA1" s="4" t="s">
        <v>9</v>
      </c>
      <c r="AM1" s="4" t="s">
        <v>9</v>
      </c>
      <c r="AY1" s="4" t="s">
        <v>9</v>
      </c>
      <c r="BK1" s="4" t="s">
        <v>9</v>
      </c>
      <c r="BU1" s="4" t="s">
        <v>9</v>
      </c>
      <c r="CA1" s="4"/>
    </row>
    <row r="2" spans="1:87" x14ac:dyDescent="0.2">
      <c r="A2" s="1"/>
      <c r="B2" s="2"/>
      <c r="E2" s="4" t="s">
        <v>29</v>
      </c>
      <c r="F2" s="4"/>
      <c r="G2" s="4"/>
      <c r="H2" s="4"/>
      <c r="O2" s="4" t="s">
        <v>30</v>
      </c>
      <c r="AA2" s="4" t="s">
        <v>30</v>
      </c>
      <c r="AM2" s="4" t="s">
        <v>30</v>
      </c>
      <c r="AY2" s="4" t="s">
        <v>30</v>
      </c>
      <c r="BK2" s="4" t="s">
        <v>30</v>
      </c>
      <c r="BU2" s="4" t="s">
        <v>30</v>
      </c>
      <c r="CA2" s="4"/>
    </row>
    <row r="3" spans="1:87" x14ac:dyDescent="0.2">
      <c r="A3" s="1"/>
      <c r="B3" s="2"/>
      <c r="E3" s="4" t="s">
        <v>15</v>
      </c>
      <c r="F3" s="7"/>
      <c r="G3" s="7"/>
      <c r="H3" s="7"/>
      <c r="O3" s="4" t="s">
        <v>15</v>
      </c>
      <c r="P3" s="8"/>
      <c r="AA3" s="4" t="s">
        <v>15</v>
      </c>
      <c r="AM3" s="4" t="s">
        <v>15</v>
      </c>
      <c r="AY3" s="4" t="s">
        <v>15</v>
      </c>
      <c r="BK3" s="4" t="s">
        <v>15</v>
      </c>
      <c r="BU3" s="4" t="s">
        <v>15</v>
      </c>
      <c r="CA3" s="4"/>
    </row>
    <row r="4" spans="1:87" x14ac:dyDescent="0.2">
      <c r="A4" s="1"/>
      <c r="B4" s="2"/>
      <c r="C4" s="7"/>
      <c r="D4" s="4"/>
      <c r="E4" s="4"/>
      <c r="F4" s="4"/>
      <c r="G4" s="4"/>
      <c r="H4" s="4"/>
      <c r="O4" s="8"/>
    </row>
    <row r="5" spans="1:87" x14ac:dyDescent="0.2">
      <c r="A5" s="9" t="s">
        <v>0</v>
      </c>
      <c r="C5" s="10"/>
      <c r="D5" s="11"/>
      <c r="E5" s="48" t="s">
        <v>28</v>
      </c>
      <c r="F5" s="48"/>
      <c r="G5" s="11"/>
      <c r="H5" s="11"/>
      <c r="I5" s="12"/>
      <c r="K5" s="13" t="s">
        <v>16</v>
      </c>
      <c r="L5" s="14"/>
      <c r="M5" s="15"/>
      <c r="O5" s="13" t="s">
        <v>25</v>
      </c>
      <c r="P5" s="16"/>
      <c r="Q5" s="15"/>
      <c r="R5" s="3"/>
      <c r="S5" s="17" t="s">
        <v>21</v>
      </c>
      <c r="T5" s="18"/>
      <c r="U5" s="19"/>
      <c r="W5" s="17" t="s">
        <v>1</v>
      </c>
      <c r="X5" s="18"/>
      <c r="Y5" s="19"/>
      <c r="AA5" s="40" t="s">
        <v>14</v>
      </c>
      <c r="AB5" s="18"/>
      <c r="AC5" s="19"/>
      <c r="AE5" s="20" t="s">
        <v>13</v>
      </c>
      <c r="AF5" s="18"/>
      <c r="AG5" s="19"/>
      <c r="AH5" s="6"/>
      <c r="AI5" s="20" t="s">
        <v>22</v>
      </c>
      <c r="AJ5" s="18"/>
      <c r="AK5" s="19"/>
      <c r="AM5" s="17" t="s">
        <v>11</v>
      </c>
      <c r="AN5" s="18"/>
      <c r="AO5" s="19"/>
      <c r="AQ5" s="40" t="s">
        <v>17</v>
      </c>
      <c r="AR5" s="18"/>
      <c r="AS5" s="19"/>
      <c r="AU5" s="41" t="s">
        <v>18</v>
      </c>
      <c r="AV5" s="18"/>
      <c r="AW5" s="19"/>
      <c r="AY5" s="40" t="s">
        <v>19</v>
      </c>
      <c r="AZ5" s="18"/>
      <c r="BA5" s="19"/>
      <c r="BC5" s="17" t="s">
        <v>2</v>
      </c>
      <c r="BD5" s="18"/>
      <c r="BE5" s="19"/>
      <c r="BG5" s="17" t="s">
        <v>10</v>
      </c>
      <c r="BH5" s="18"/>
      <c r="BI5" s="19"/>
      <c r="BK5" s="40" t="s">
        <v>23</v>
      </c>
      <c r="BL5" s="18"/>
      <c r="BM5" s="19"/>
      <c r="BO5" s="17" t="s">
        <v>12</v>
      </c>
      <c r="BP5" s="18"/>
      <c r="BQ5" s="19"/>
      <c r="BS5" s="40" t="s">
        <v>20</v>
      </c>
      <c r="BT5" s="18"/>
      <c r="BU5" s="19"/>
      <c r="BV5" s="6"/>
      <c r="BW5" s="20" t="s">
        <v>3</v>
      </c>
      <c r="BX5" s="18"/>
      <c r="BY5" s="19"/>
    </row>
    <row r="6" spans="1:87" s="8" customFormat="1" x14ac:dyDescent="0.2">
      <c r="A6" s="21" t="s">
        <v>4</v>
      </c>
      <c r="C6" s="47"/>
      <c r="D6" s="14"/>
      <c r="E6" s="46" t="s">
        <v>26</v>
      </c>
      <c r="G6" s="14"/>
      <c r="H6" s="14"/>
      <c r="I6" s="36"/>
      <c r="J6" s="5"/>
      <c r="K6" s="22">
        <v>0.25834570000000001</v>
      </c>
      <c r="L6" s="23">
        <v>0.34399669999999999</v>
      </c>
      <c r="M6" s="24">
        <v>0.36852600000000002</v>
      </c>
      <c r="N6" s="5"/>
      <c r="O6" s="22">
        <f>W6+AA6+AE6+AM6+AQ6+AU6+AY6+BC6+BG6+BK6+BO6+BS6+BW6</f>
        <v>0.74165449999999999</v>
      </c>
      <c r="P6" s="25">
        <f>T6+X6+AB6+AF6+AJ6+AN6+AR6+AV6+AZ6+BD6+BH6+BL6+BP6+BT6+BX6</f>
        <v>0.65600329999999996</v>
      </c>
      <c r="Q6" s="25">
        <f>U6+Y6+AC6+AG6+AK6+AO6+AS6+AW6+BA6+BE6+BI6+BM6+BQ6+BU6</f>
        <v>0.63147400000000009</v>
      </c>
      <c r="R6" s="37"/>
      <c r="S6" s="26">
        <v>0</v>
      </c>
      <c r="T6" s="27">
        <v>7.75E-5</v>
      </c>
      <c r="U6" s="24">
        <v>8.0380000000000002E-4</v>
      </c>
      <c r="V6" s="5"/>
      <c r="W6" s="26">
        <v>8.4190000000000003E-4</v>
      </c>
      <c r="X6" s="27">
        <v>1.9090000000000001E-4</v>
      </c>
      <c r="Y6" s="24">
        <v>1.907E-4</v>
      </c>
      <c r="Z6" s="5"/>
      <c r="AA6" s="26">
        <v>2.17334E-2</v>
      </c>
      <c r="AB6" s="27">
        <v>2.1761800000000001E-2</v>
      </c>
      <c r="AC6" s="24">
        <v>2.1746499999999998E-2</v>
      </c>
      <c r="AD6" s="5"/>
      <c r="AE6" s="26">
        <v>4.7115999999999998E-2</v>
      </c>
      <c r="AF6" s="27">
        <v>5.4419700000000001E-2</v>
      </c>
      <c r="AG6" s="24">
        <v>5.4835099999999998E-2</v>
      </c>
      <c r="AH6" s="37"/>
      <c r="AI6" s="26">
        <v>0</v>
      </c>
      <c r="AJ6" s="27">
        <v>2.4899999999999999E-5</v>
      </c>
      <c r="AK6" s="24">
        <v>4.9299999999999999E-5</v>
      </c>
      <c r="AL6" s="5"/>
      <c r="AM6" s="26">
        <v>2.4358000000000001E-3</v>
      </c>
      <c r="AN6" s="27">
        <v>3.0837E-3</v>
      </c>
      <c r="AO6" s="45">
        <v>3.3842E-3</v>
      </c>
      <c r="AP6" s="5"/>
      <c r="AQ6" s="26">
        <v>1.52225E-2</v>
      </c>
      <c r="AR6" s="27">
        <v>1.5229700000000001E-2</v>
      </c>
      <c r="AS6" s="24">
        <v>2.94086E-2</v>
      </c>
      <c r="AT6" s="5"/>
      <c r="AU6" s="26">
        <v>3.9865999999999999E-2</v>
      </c>
      <c r="AV6" s="27">
        <v>4.5147699999999999E-2</v>
      </c>
      <c r="AW6" s="24">
        <v>4.5745000000000001E-2</v>
      </c>
      <c r="AX6" s="5"/>
      <c r="AY6" s="26">
        <v>2.3184E-3</v>
      </c>
      <c r="AZ6" s="27">
        <v>4.0507E-3</v>
      </c>
      <c r="BA6" s="24">
        <v>4.0477999999999998E-3</v>
      </c>
      <c r="BB6" s="5"/>
      <c r="BC6" s="26">
        <v>1.49E-5</v>
      </c>
      <c r="BD6" s="27">
        <v>1.7676E-3</v>
      </c>
      <c r="BE6" s="24">
        <v>1.8814000000000001E-3</v>
      </c>
      <c r="BF6" s="5"/>
      <c r="BG6" s="26">
        <v>1.2217E-3</v>
      </c>
      <c r="BH6" s="27">
        <v>1.2221999999999999E-3</v>
      </c>
      <c r="BI6" s="24">
        <v>1.2643000000000001E-3</v>
      </c>
      <c r="BJ6" s="5"/>
      <c r="BK6" s="26">
        <v>1.18423E-2</v>
      </c>
      <c r="BL6" s="27">
        <v>1.2678E-2</v>
      </c>
      <c r="BM6" s="24">
        <v>1.5880200000000001E-2</v>
      </c>
      <c r="BN6" s="5"/>
      <c r="BO6" s="26">
        <v>6.68961E-2</v>
      </c>
      <c r="BP6" s="27">
        <v>7.7678200000000003E-2</v>
      </c>
      <c r="BQ6" s="24">
        <v>8.5715399999999997E-2</v>
      </c>
      <c r="BS6" s="26">
        <v>0.36352990000000002</v>
      </c>
      <c r="BT6" s="27">
        <v>0.36677900000000002</v>
      </c>
      <c r="BU6" s="24">
        <v>0.36652170000000001</v>
      </c>
      <c r="BV6" s="37"/>
      <c r="BW6" s="26">
        <v>0.1686156</v>
      </c>
      <c r="BX6" s="27">
        <v>5.1891699999999999E-2</v>
      </c>
      <c r="BY6" s="24"/>
    </row>
    <row r="7" spans="1:87" s="8" customFormat="1" x14ac:dyDescent="0.2">
      <c r="A7" s="21"/>
      <c r="C7" s="51" t="s">
        <v>24</v>
      </c>
      <c r="D7" s="52"/>
      <c r="E7" s="49" t="s">
        <v>31</v>
      </c>
      <c r="F7" s="50"/>
      <c r="G7" s="53" t="s">
        <v>27</v>
      </c>
      <c r="H7" s="53"/>
      <c r="I7" s="36"/>
      <c r="J7" s="5"/>
      <c r="K7" s="22"/>
      <c r="L7" s="23"/>
      <c r="M7" s="24"/>
      <c r="N7" s="5"/>
      <c r="O7" s="22"/>
      <c r="P7" s="25"/>
      <c r="Q7" s="25"/>
      <c r="R7" s="37"/>
      <c r="S7" s="26"/>
      <c r="T7" s="27"/>
      <c r="U7" s="24"/>
      <c r="V7" s="5"/>
      <c r="W7" s="26"/>
      <c r="X7" s="27"/>
      <c r="Y7" s="24"/>
      <c r="Z7" s="5"/>
      <c r="AA7" s="26"/>
      <c r="AB7" s="27"/>
      <c r="AC7" s="24"/>
      <c r="AD7" s="5"/>
      <c r="AE7" s="26"/>
      <c r="AF7" s="27"/>
      <c r="AG7" s="24"/>
      <c r="AH7" s="37"/>
      <c r="AI7" s="26"/>
      <c r="AJ7" s="27"/>
      <c r="AK7" s="24"/>
      <c r="AL7" s="5"/>
      <c r="AM7" s="26"/>
      <c r="AN7" s="27"/>
      <c r="AO7" s="24"/>
      <c r="AP7" s="5"/>
      <c r="AQ7" s="26"/>
      <c r="AR7" s="27"/>
      <c r="AS7" s="24"/>
      <c r="AT7" s="5"/>
      <c r="AU7" s="26"/>
      <c r="AV7" s="27"/>
      <c r="AW7" s="24"/>
      <c r="AX7" s="5"/>
      <c r="AY7" s="26"/>
      <c r="AZ7" s="27"/>
      <c r="BA7" s="24"/>
      <c r="BB7" s="5"/>
      <c r="BC7" s="26"/>
      <c r="BD7" s="27"/>
      <c r="BE7" s="24"/>
      <c r="BF7" s="5"/>
      <c r="BG7" s="26"/>
      <c r="BH7" s="27"/>
      <c r="BI7" s="24"/>
      <c r="BJ7" s="5"/>
      <c r="BK7" s="26"/>
      <c r="BL7" s="27"/>
      <c r="BM7" s="24"/>
      <c r="BN7" s="5"/>
      <c r="BO7" s="26"/>
      <c r="BP7" s="27"/>
      <c r="BQ7" s="24"/>
      <c r="BS7" s="26"/>
      <c r="BT7" s="27"/>
      <c r="BU7" s="24"/>
      <c r="BV7" s="37"/>
      <c r="BW7" s="26"/>
      <c r="BX7" s="27"/>
      <c r="BY7" s="24"/>
    </row>
    <row r="8" spans="1:87" x14ac:dyDescent="0.2">
      <c r="A8" s="28"/>
      <c r="C8" s="29" t="s">
        <v>5</v>
      </c>
      <c r="D8" s="29" t="s">
        <v>6</v>
      </c>
      <c r="E8" s="39" t="s">
        <v>5</v>
      </c>
      <c r="F8" s="29" t="s">
        <v>6</v>
      </c>
      <c r="G8" s="29" t="s">
        <v>5</v>
      </c>
      <c r="H8" s="29" t="s">
        <v>6</v>
      </c>
      <c r="I8" s="29" t="s">
        <v>7</v>
      </c>
      <c r="K8" s="29" t="s">
        <v>5</v>
      </c>
      <c r="L8" s="39" t="s">
        <v>6</v>
      </c>
      <c r="M8" s="29" t="s">
        <v>7</v>
      </c>
      <c r="O8" s="29" t="s">
        <v>5</v>
      </c>
      <c r="P8" s="29" t="s">
        <v>6</v>
      </c>
      <c r="Q8" s="29" t="s">
        <v>7</v>
      </c>
      <c r="R8" s="43"/>
      <c r="S8" s="30" t="s">
        <v>5</v>
      </c>
      <c r="T8" s="30" t="s">
        <v>6</v>
      </c>
      <c r="U8" s="30" t="s">
        <v>7</v>
      </c>
      <c r="W8" s="30" t="s">
        <v>5</v>
      </c>
      <c r="X8" s="30" t="s">
        <v>6</v>
      </c>
      <c r="Y8" s="30" t="s">
        <v>7</v>
      </c>
      <c r="AA8" s="30" t="s">
        <v>5</v>
      </c>
      <c r="AB8" s="30" t="s">
        <v>6</v>
      </c>
      <c r="AC8" s="30" t="s">
        <v>7</v>
      </c>
      <c r="AE8" s="30" t="s">
        <v>5</v>
      </c>
      <c r="AF8" s="30" t="s">
        <v>6</v>
      </c>
      <c r="AG8" s="30" t="s">
        <v>7</v>
      </c>
      <c r="AH8" s="31"/>
      <c r="AI8" s="30" t="s">
        <v>5</v>
      </c>
      <c r="AJ8" s="30" t="s">
        <v>6</v>
      </c>
      <c r="AK8" s="30" t="s">
        <v>7</v>
      </c>
      <c r="AM8" s="30" t="s">
        <v>5</v>
      </c>
      <c r="AN8" s="30" t="s">
        <v>6</v>
      </c>
      <c r="AO8" s="30" t="s">
        <v>7</v>
      </c>
      <c r="AQ8" s="30" t="s">
        <v>5</v>
      </c>
      <c r="AR8" s="30" t="s">
        <v>6</v>
      </c>
      <c r="AS8" s="30" t="s">
        <v>7</v>
      </c>
      <c r="AU8" s="30" t="s">
        <v>5</v>
      </c>
      <c r="AV8" s="30" t="s">
        <v>6</v>
      </c>
      <c r="AW8" s="30" t="s">
        <v>7</v>
      </c>
      <c r="AY8" s="30" t="s">
        <v>5</v>
      </c>
      <c r="AZ8" s="30" t="s">
        <v>6</v>
      </c>
      <c r="BA8" s="30" t="s">
        <v>7</v>
      </c>
      <c r="BC8" s="30" t="s">
        <v>5</v>
      </c>
      <c r="BD8" s="30" t="s">
        <v>6</v>
      </c>
      <c r="BE8" s="30" t="s">
        <v>7</v>
      </c>
      <c r="BG8" s="30" t="s">
        <v>5</v>
      </c>
      <c r="BH8" s="30" t="s">
        <v>6</v>
      </c>
      <c r="BI8" s="30" t="s">
        <v>7</v>
      </c>
      <c r="BK8" s="30" t="s">
        <v>5</v>
      </c>
      <c r="BL8" s="30" t="s">
        <v>6</v>
      </c>
      <c r="BM8" s="30" t="s">
        <v>7</v>
      </c>
      <c r="BO8" s="30" t="s">
        <v>5</v>
      </c>
      <c r="BP8" s="30" t="s">
        <v>6</v>
      </c>
      <c r="BQ8" s="30" t="s">
        <v>7</v>
      </c>
      <c r="BS8" s="30" t="s">
        <v>5</v>
      </c>
      <c r="BT8" s="30" t="s">
        <v>6</v>
      </c>
      <c r="BU8" s="30" t="s">
        <v>7</v>
      </c>
      <c r="BV8" s="31"/>
      <c r="BW8" s="30" t="s">
        <v>5</v>
      </c>
      <c r="BX8" s="30" t="s">
        <v>6</v>
      </c>
      <c r="BY8" s="30" t="s">
        <v>7</v>
      </c>
    </row>
    <row r="9" spans="1:87" x14ac:dyDescent="0.2">
      <c r="A9" s="32">
        <v>42644</v>
      </c>
      <c r="B9" t="s">
        <v>8</v>
      </c>
      <c r="D9" s="3">
        <v>3721421</v>
      </c>
      <c r="G9" s="3">
        <f>C9+E9</f>
        <v>0</v>
      </c>
      <c r="H9" s="3">
        <f>D9+F9</f>
        <v>3721421</v>
      </c>
      <c r="I9" s="3">
        <f t="shared" ref="I9:I28" si="0">C9+D9</f>
        <v>3721421</v>
      </c>
      <c r="K9" s="38"/>
      <c r="L9" s="38">
        <v>961413</v>
      </c>
      <c r="M9" s="38">
        <f t="shared" ref="M9:M48" si="1">K9+L9</f>
        <v>961413</v>
      </c>
      <c r="O9" s="38"/>
      <c r="P9" s="3">
        <f>X9+AB9+AF9+AN9+AR9+AV9+AZ9+BD9+BH9+BL9+BP9+BT9+BX9</f>
        <v>2760008.6310445</v>
      </c>
      <c r="Q9" s="38">
        <f>O9+P9</f>
        <v>2760008.6310445</v>
      </c>
      <c r="R9" s="5"/>
      <c r="S9" s="5"/>
      <c r="T9" s="5">
        <v>0</v>
      </c>
      <c r="U9" s="5">
        <f>S9+T9</f>
        <v>0</v>
      </c>
      <c r="W9" s="38"/>
      <c r="X9" s="38">
        <f>D9*W6</f>
        <v>3133.0643399</v>
      </c>
      <c r="Y9" s="38">
        <f t="shared" ref="Y9:Y48" si="2">W9+X9</f>
        <v>3133.0643399</v>
      </c>
      <c r="AA9" s="38"/>
      <c r="AB9" s="38">
        <f>D9*AA6</f>
        <v>80879.131161400001</v>
      </c>
      <c r="AC9" s="38">
        <f>AA9+AB9</f>
        <v>80879.131161400001</v>
      </c>
      <c r="AF9" s="5">
        <f>D9*AE6</f>
        <v>175338.47183599998</v>
      </c>
      <c r="AG9" s="5">
        <f>AE9+AF9</f>
        <v>175338.47183599998</v>
      </c>
      <c r="AJ9" s="5">
        <v>0</v>
      </c>
      <c r="AK9" s="5">
        <f>AI9+AJ9</f>
        <v>0</v>
      </c>
      <c r="AN9" s="5">
        <f>D9*AM6</f>
        <v>9064.6372718000002</v>
      </c>
      <c r="AO9" s="5">
        <f>AM9+AN9</f>
        <v>9064.6372718000002</v>
      </c>
      <c r="AR9" s="5">
        <f>D9*AQ6</f>
        <v>56649.331172500002</v>
      </c>
      <c r="AS9" s="5">
        <f>AQ9+AR9</f>
        <v>56649.331172500002</v>
      </c>
      <c r="AV9" s="5">
        <f>D9*AU6</f>
        <v>148358.169586</v>
      </c>
      <c r="AW9" s="5">
        <f>AU9+AV9</f>
        <v>148358.169586</v>
      </c>
      <c r="AZ9" s="5">
        <f>D9*AY6</f>
        <v>8627.7424463999996</v>
      </c>
      <c r="BA9" s="5">
        <f>AY9+AZ9</f>
        <v>8627.7424463999996</v>
      </c>
      <c r="BC9" s="5"/>
      <c r="BD9" s="5">
        <f>D9*BC6</f>
        <v>55.449172900000001</v>
      </c>
      <c r="BE9" s="5">
        <f>BC9+BD9</f>
        <v>55.449172900000001</v>
      </c>
      <c r="BG9" s="5"/>
      <c r="BH9" s="5">
        <f>D9*BG6</f>
        <v>4546.4600356999999</v>
      </c>
      <c r="BI9" s="5">
        <f>BG9+BH9</f>
        <v>4546.4600356999999</v>
      </c>
      <c r="BK9" s="5"/>
      <c r="BL9" s="5">
        <f>D9*BK6</f>
        <v>44070.183908300001</v>
      </c>
      <c r="BM9" s="5">
        <f>BK9+BL9</f>
        <v>44070.183908300001</v>
      </c>
      <c r="BO9" s="5"/>
      <c r="BP9" s="5">
        <f>D9*BO6</f>
        <v>248948.5513581</v>
      </c>
      <c r="BQ9" s="5">
        <f>BO9+BP9</f>
        <v>248948.5513581</v>
      </c>
      <c r="BR9" s="5"/>
      <c r="BS9" s="5"/>
      <c r="BT9" s="38">
        <f>D9*BS6</f>
        <v>1352847.8039879</v>
      </c>
      <c r="BU9" s="38">
        <f>BS9+BT9</f>
        <v>1352847.8039879</v>
      </c>
      <c r="BV9" s="5"/>
      <c r="BW9" s="38"/>
      <c r="BX9" s="38">
        <f>D9*BW6</f>
        <v>627489.63476759999</v>
      </c>
      <c r="BY9" s="38">
        <f>BW9+BX9</f>
        <v>627489.63476759999</v>
      </c>
      <c r="BZ9" s="5"/>
      <c r="CA9" s="5"/>
      <c r="CB9" s="5"/>
      <c r="CC9" s="5"/>
      <c r="CD9" s="5"/>
      <c r="CE9" s="5"/>
      <c r="CF9" s="5"/>
      <c r="CG9" s="5"/>
      <c r="CH9" s="5"/>
      <c r="CI9" s="5"/>
    </row>
    <row r="10" spans="1:87" x14ac:dyDescent="0.2">
      <c r="A10" s="32">
        <v>42826</v>
      </c>
      <c r="C10" s="3">
        <v>3670000</v>
      </c>
      <c r="D10" s="3">
        <v>3003838</v>
      </c>
      <c r="G10" s="3">
        <f t="shared" ref="G10:G47" si="3">C10+E10</f>
        <v>3670000</v>
      </c>
      <c r="H10" s="3">
        <f t="shared" ref="H10:H47" si="4">D10+F10</f>
        <v>3003838</v>
      </c>
      <c r="I10" s="3">
        <f t="shared" si="0"/>
        <v>6673838</v>
      </c>
      <c r="K10" s="42">
        <v>1262468</v>
      </c>
      <c r="L10" s="42">
        <v>1033310</v>
      </c>
      <c r="M10" s="42">
        <f t="shared" si="1"/>
        <v>2295778</v>
      </c>
      <c r="O10" s="42">
        <f>S10+W10+AA10+AE10+AI10+AM10+AQ10+AU10+AY10+BC10+BG10+BK10+BO10+BS10+BW10</f>
        <v>2407532.111</v>
      </c>
      <c r="P10" s="44">
        <f>T10+X10+AB10+AF10+AJ10+AN10+AR10+AV10+AZ10+BD10+BH10+BL10+BP10+BT10+BX10</f>
        <v>1970527.6406654001</v>
      </c>
      <c r="Q10" s="42">
        <f t="shared" ref="Q10:Q48" si="5">O10+P10</f>
        <v>4378059.7516654003</v>
      </c>
      <c r="R10" s="5"/>
      <c r="S10" s="42">
        <f>C10*T6</f>
        <v>284.42500000000001</v>
      </c>
      <c r="T10" s="42">
        <f>D10*T6</f>
        <v>232.79744500000001</v>
      </c>
      <c r="U10" s="42">
        <f t="shared" ref="U10:U48" si="6">S10+T10</f>
        <v>517.22244499999999</v>
      </c>
      <c r="W10" s="42">
        <f>C10*X6</f>
        <v>700.60300000000007</v>
      </c>
      <c r="X10" s="42">
        <f>D10*$X$6</f>
        <v>573.43267420000006</v>
      </c>
      <c r="Y10" s="42">
        <f t="shared" si="2"/>
        <v>1274.0356742000001</v>
      </c>
      <c r="AA10" s="42">
        <f>C10*AB6</f>
        <v>79865.806000000011</v>
      </c>
      <c r="AB10" s="42">
        <f>D10*$AB$6</f>
        <v>65368.921788400003</v>
      </c>
      <c r="AC10" s="42">
        <f t="shared" ref="AC10:AC48" si="7">AA10+AB10</f>
        <v>145234.72778840002</v>
      </c>
      <c r="AE10" s="42">
        <f>C10*AF6</f>
        <v>199720.299</v>
      </c>
      <c r="AF10" s="42">
        <f>D10*AF6</f>
        <v>163467.96280860002</v>
      </c>
      <c r="AG10" s="42">
        <f t="shared" ref="AG10:AG48" si="8">AE10+AF10</f>
        <v>363188.26180860004</v>
      </c>
      <c r="AI10" s="42">
        <f>C10*AJ6</f>
        <v>91.382999999999996</v>
      </c>
      <c r="AJ10" s="42">
        <f>D10*AJ6</f>
        <v>74.795566199999996</v>
      </c>
      <c r="AK10" s="42">
        <f t="shared" ref="AK10:AK48" si="9">AI10+AJ10</f>
        <v>166.17856619999998</v>
      </c>
      <c r="AM10" s="42">
        <f>C10*AN6</f>
        <v>11317.179</v>
      </c>
      <c r="AN10" s="42">
        <f>D10*AN6</f>
        <v>9262.9352405999998</v>
      </c>
      <c r="AO10" s="42">
        <f t="shared" ref="AO10:AO48" si="10">AM10+AN10</f>
        <v>20580.1142406</v>
      </c>
      <c r="AQ10" s="42">
        <f>C10*AR6</f>
        <v>55892.999000000003</v>
      </c>
      <c r="AR10" s="42">
        <f>D10*AR6</f>
        <v>45747.551588599999</v>
      </c>
      <c r="AS10" s="42">
        <f t="shared" ref="AS10:AS48" si="11">AQ10+AR10</f>
        <v>101640.5505886</v>
      </c>
      <c r="AU10" s="42">
        <f>C10*AV6</f>
        <v>165692.05900000001</v>
      </c>
      <c r="AV10" s="42">
        <f>D10*AV6</f>
        <v>135616.3768726</v>
      </c>
      <c r="AW10" s="42">
        <f t="shared" ref="AW10:AW48" si="12">AU10+AV10</f>
        <v>301308.43587260001</v>
      </c>
      <c r="AY10" s="42">
        <f>C10*AZ6</f>
        <v>14866.069</v>
      </c>
      <c r="AZ10" s="42">
        <f>D10*$AZ$6</f>
        <v>12167.6465866</v>
      </c>
      <c r="BA10" s="42">
        <f t="shared" ref="BA10:BA48" si="13">AY10+AZ10</f>
        <v>27033.715586599999</v>
      </c>
      <c r="BC10" s="42">
        <f>C10*BD6</f>
        <v>6487.0920000000006</v>
      </c>
      <c r="BD10" s="42">
        <f>D10*$BD$6</f>
        <v>5309.5840488000003</v>
      </c>
      <c r="BE10" s="42">
        <f t="shared" ref="BE10:BE48" si="14">BC10+BD10</f>
        <v>11796.6760488</v>
      </c>
      <c r="BG10" s="42">
        <f>C10*BH6</f>
        <v>4485.4739999999993</v>
      </c>
      <c r="BH10" s="42">
        <f>D10*$BH$6</f>
        <v>3671.2908035999999</v>
      </c>
      <c r="BI10" s="42">
        <f t="shared" ref="BI10:BI48" si="15">BG10+BH10</f>
        <v>8156.7648035999991</v>
      </c>
      <c r="BK10" s="42">
        <f>C10*BL6</f>
        <v>46528.26</v>
      </c>
      <c r="BL10" s="42">
        <f>D10*BL6</f>
        <v>38082.658164</v>
      </c>
      <c r="BM10" s="42">
        <f>BK10+BL10</f>
        <v>84610.918164000002</v>
      </c>
      <c r="BO10" s="42">
        <f>C10*BP6</f>
        <v>285078.99400000001</v>
      </c>
      <c r="BP10" s="42">
        <f>D10*$BP$6</f>
        <v>233332.7289316</v>
      </c>
      <c r="BQ10" s="42">
        <f>BO10+BP10</f>
        <v>518411.7229316</v>
      </c>
      <c r="BR10" s="5"/>
      <c r="BS10" s="42">
        <f>C10*BT6</f>
        <v>1346078.9300000002</v>
      </c>
      <c r="BT10" s="42">
        <f>D10*$BT$6</f>
        <v>1101744.697802</v>
      </c>
      <c r="BU10" s="42">
        <f>BS10+BT10</f>
        <v>2447823.6278020004</v>
      </c>
      <c r="BV10" s="5"/>
      <c r="BW10" s="42">
        <f>C10*BX6</f>
        <v>190442.53899999999</v>
      </c>
      <c r="BX10" s="42">
        <f>D10*BX6</f>
        <v>155874.26034459998</v>
      </c>
      <c r="BY10" s="42">
        <f>BW10+BX10</f>
        <v>346316.79934459995</v>
      </c>
      <c r="BZ10" s="5"/>
      <c r="CA10" s="5"/>
      <c r="CB10" s="5"/>
      <c r="CC10" s="5"/>
      <c r="CD10" s="5"/>
      <c r="CE10" s="5"/>
      <c r="CF10" s="5"/>
      <c r="CG10" s="5"/>
      <c r="CH10" s="5"/>
      <c r="CI10" s="5"/>
    </row>
    <row r="11" spans="1:87" x14ac:dyDescent="0.2">
      <c r="A11" s="32">
        <v>43009</v>
      </c>
      <c r="D11" s="3">
        <v>2912088</v>
      </c>
      <c r="G11" s="3">
        <f t="shared" si="3"/>
        <v>0</v>
      </c>
      <c r="H11" s="3">
        <f t="shared" si="4"/>
        <v>2912088</v>
      </c>
      <c r="I11" s="3">
        <f t="shared" si="0"/>
        <v>2912088</v>
      </c>
      <c r="L11" s="5">
        <v>1073180</v>
      </c>
      <c r="M11" s="5">
        <f t="shared" si="1"/>
        <v>1073180</v>
      </c>
      <c r="O11" s="5"/>
      <c r="P11" s="16">
        <f>T11+X11+AB11+AF11+AJ11+AN11+AR11+AV11+AZ11+BD11+BH11+BL11+BP11+BT11+BX11</f>
        <v>1838907.8577120001</v>
      </c>
      <c r="Q11" s="5">
        <f t="shared" si="5"/>
        <v>1838907.8577120001</v>
      </c>
      <c r="R11" s="5"/>
      <c r="S11" s="5"/>
      <c r="T11" s="5">
        <f>D11*$U$6</f>
        <v>2340.7363344</v>
      </c>
      <c r="U11" s="5">
        <f t="shared" si="6"/>
        <v>2340.7363344</v>
      </c>
      <c r="W11" s="5"/>
      <c r="X11" s="5">
        <f>D11*$Y$6</f>
        <v>555.33518160000006</v>
      </c>
      <c r="Y11" s="5">
        <f t="shared" si="2"/>
        <v>555.33518160000006</v>
      </c>
      <c r="AB11" s="5">
        <f>D11*$AC$6</f>
        <v>63327.721691999999</v>
      </c>
      <c r="AC11" s="5">
        <f t="shared" si="7"/>
        <v>63327.721691999999</v>
      </c>
      <c r="AF11" s="5">
        <f>D11*$AG$6</f>
        <v>159684.6366888</v>
      </c>
      <c r="AG11" s="5">
        <f t="shared" si="8"/>
        <v>159684.6366888</v>
      </c>
      <c r="AJ11" s="5">
        <f>D11*$AK$6</f>
        <v>143.56593839999999</v>
      </c>
      <c r="AK11" s="5">
        <f t="shared" si="9"/>
        <v>143.56593839999999</v>
      </c>
      <c r="AN11" s="5">
        <f>D11*$AO$6</f>
        <v>9855.0882096000005</v>
      </c>
      <c r="AO11" s="5">
        <f t="shared" si="10"/>
        <v>9855.0882096000005</v>
      </c>
      <c r="AR11" s="5">
        <f>D11*$AS$6</f>
        <v>85640.431156799998</v>
      </c>
      <c r="AS11" s="5">
        <f t="shared" si="11"/>
        <v>85640.431156799998</v>
      </c>
      <c r="AV11" s="5">
        <f>D11*$AW$6</f>
        <v>133213.46556000001</v>
      </c>
      <c r="AW11" s="5">
        <f t="shared" si="12"/>
        <v>133213.46556000001</v>
      </c>
      <c r="AZ11" s="5">
        <f>D11*$BA$6</f>
        <v>11787.5498064</v>
      </c>
      <c r="BA11" s="5">
        <f t="shared" si="13"/>
        <v>11787.5498064</v>
      </c>
      <c r="BC11" s="5"/>
      <c r="BD11" s="5">
        <f>D11*$BE$6</f>
        <v>5478.8023632000004</v>
      </c>
      <c r="BE11" s="5">
        <f t="shared" si="14"/>
        <v>5478.8023632000004</v>
      </c>
      <c r="BG11" s="5"/>
      <c r="BH11" s="5">
        <f>D11*$BI$6</f>
        <v>3681.7528584000002</v>
      </c>
      <c r="BI11" s="5">
        <f t="shared" si="15"/>
        <v>3681.7528584000002</v>
      </c>
      <c r="BK11" s="5"/>
      <c r="BL11" s="5">
        <f>D11*$BM$6</f>
        <v>46244.539857600001</v>
      </c>
      <c r="BM11" s="5">
        <f t="shared" ref="BM11:BM48" si="16">BK11+BL11</f>
        <v>46244.539857600001</v>
      </c>
      <c r="BO11" s="5"/>
      <c r="BP11" s="5">
        <f>D11*$BQ$6</f>
        <v>249610.7877552</v>
      </c>
      <c r="BQ11" s="5">
        <f t="shared" ref="BQ11:BQ48" si="17">BO11+BP11</f>
        <v>249610.7877552</v>
      </c>
      <c r="BR11" s="5"/>
      <c r="BS11" s="5"/>
      <c r="BT11" s="5">
        <f>D11*$BU$6</f>
        <v>1067343.4443095999</v>
      </c>
      <c r="BU11" s="5">
        <f t="shared" ref="BU11:BU48" si="18">BS11+BT11</f>
        <v>1067343.4443095999</v>
      </c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</row>
    <row r="12" spans="1:87" x14ac:dyDescent="0.2">
      <c r="A12" s="32">
        <v>43191</v>
      </c>
      <c r="C12" s="3">
        <v>4570000</v>
      </c>
      <c r="D12" s="3">
        <v>2912088</v>
      </c>
      <c r="G12" s="3">
        <f t="shared" si="3"/>
        <v>4570000</v>
      </c>
      <c r="H12" s="3">
        <f t="shared" si="4"/>
        <v>2912088</v>
      </c>
      <c r="I12" s="3">
        <f t="shared" si="0"/>
        <v>7482088</v>
      </c>
      <c r="K12" s="5">
        <v>1684164</v>
      </c>
      <c r="L12" s="5">
        <v>1073180</v>
      </c>
      <c r="M12" s="5">
        <f t="shared" si="1"/>
        <v>2757344</v>
      </c>
      <c r="O12" s="5">
        <f>S12+W12+AA12+AE12+AI12+AM12+AQ12+AU12+AY12+BC12+BG12+BK12+BO12+BS12+BW12</f>
        <v>2885836.1799999997</v>
      </c>
      <c r="P12" s="3">
        <f>T12+X12+AB12+AF12+AJ12+AN12+AR12+AV12+AZ12+BD12+BH12+BL12+BP12+BT12+BX12</f>
        <v>1838907.8577120001</v>
      </c>
      <c r="Q12" s="5">
        <f t="shared" si="5"/>
        <v>4724744.0377120003</v>
      </c>
      <c r="R12" s="5"/>
      <c r="S12" s="5">
        <f>C12*$U$6</f>
        <v>3673.366</v>
      </c>
      <c r="T12" s="5">
        <f t="shared" ref="T12:T27" si="19">D12*$U$6</f>
        <v>2340.7363344</v>
      </c>
      <c r="U12" s="5">
        <f t="shared" si="6"/>
        <v>6014.1023344000005</v>
      </c>
      <c r="W12" s="5">
        <f>C12*$Y$6</f>
        <v>871.49900000000002</v>
      </c>
      <c r="X12" s="5">
        <f t="shared" ref="X12:X27" si="20">D12*$Y$6</f>
        <v>555.33518160000006</v>
      </c>
      <c r="Y12" s="5">
        <f t="shared" si="2"/>
        <v>1426.8341816000002</v>
      </c>
      <c r="AA12" s="5">
        <f>C12*$AC$6</f>
        <v>99381.50499999999</v>
      </c>
      <c r="AB12" s="5">
        <f t="shared" ref="AB12:AB27" si="21">D12*$AC$6</f>
        <v>63327.721691999999</v>
      </c>
      <c r="AC12" s="5">
        <f t="shared" si="7"/>
        <v>162709.226692</v>
      </c>
      <c r="AE12" s="5">
        <f>C12*$AG$6</f>
        <v>250596.40699999998</v>
      </c>
      <c r="AF12" s="5">
        <f t="shared" ref="AF12:AF27" si="22">D12*$AG$6</f>
        <v>159684.6366888</v>
      </c>
      <c r="AG12" s="5">
        <f t="shared" si="8"/>
        <v>410281.04368879995</v>
      </c>
      <c r="AI12" s="5">
        <f>C12*$AK$6</f>
        <v>225.30099999999999</v>
      </c>
      <c r="AJ12" s="5">
        <f t="shared" ref="AJ12:AJ27" si="23">D12*$AK$6</f>
        <v>143.56593839999999</v>
      </c>
      <c r="AK12" s="5">
        <f t="shared" si="9"/>
        <v>368.86693839999998</v>
      </c>
      <c r="AM12" s="5">
        <f>C12*$AO$6</f>
        <v>15465.794</v>
      </c>
      <c r="AN12" s="5">
        <f t="shared" ref="AN12:AN27" si="24">D12*$AO$6</f>
        <v>9855.0882096000005</v>
      </c>
      <c r="AO12" s="5">
        <f t="shared" si="10"/>
        <v>25320.8822096</v>
      </c>
      <c r="AQ12" s="5">
        <f>C12*$AS$6</f>
        <v>134397.302</v>
      </c>
      <c r="AR12" s="5">
        <f t="shared" ref="AR12:AR27" si="25">D12*$AS$6</f>
        <v>85640.431156799998</v>
      </c>
      <c r="AS12" s="5">
        <f t="shared" si="11"/>
        <v>220037.73315679998</v>
      </c>
      <c r="AU12" s="5">
        <f>C12*$AW$6</f>
        <v>209054.65</v>
      </c>
      <c r="AV12" s="5">
        <f t="shared" ref="AV12:AV27" si="26">D12*$AW$6</f>
        <v>133213.46556000001</v>
      </c>
      <c r="AW12" s="5">
        <f t="shared" si="12"/>
        <v>342268.11556000001</v>
      </c>
      <c r="AY12" s="5">
        <f>C12*$BA$6</f>
        <v>18498.446</v>
      </c>
      <c r="AZ12" s="5">
        <f t="shared" ref="AZ12:AZ27" si="27">D12*$BA$6</f>
        <v>11787.5498064</v>
      </c>
      <c r="BA12" s="5">
        <f t="shared" si="13"/>
        <v>30285.995806400002</v>
      </c>
      <c r="BC12" s="5">
        <f>C12*$BE$6</f>
        <v>8597.9979999999996</v>
      </c>
      <c r="BD12" s="5">
        <f t="shared" ref="BD12:BD27" si="28">D12*$BE$6</f>
        <v>5478.8023632000004</v>
      </c>
      <c r="BE12" s="5">
        <f t="shared" si="14"/>
        <v>14076.8003632</v>
      </c>
      <c r="BG12" s="5">
        <f>C12*$BI$6</f>
        <v>5777.8510000000006</v>
      </c>
      <c r="BH12" s="5">
        <f t="shared" ref="BH12:BH27" si="29">D12*$BI$6</f>
        <v>3681.7528584000002</v>
      </c>
      <c r="BI12" s="5">
        <f t="shared" si="15"/>
        <v>9459.6038584000016</v>
      </c>
      <c r="BK12" s="5">
        <f>C12*$BM$6</f>
        <v>72572.513999999996</v>
      </c>
      <c r="BL12" s="5">
        <f t="shared" ref="BL12:BL27" si="30">D12*$BM$6</f>
        <v>46244.539857600001</v>
      </c>
      <c r="BM12" s="5">
        <f t="shared" si="16"/>
        <v>118817.0538576</v>
      </c>
      <c r="BO12" s="5">
        <f>C12*$BQ$6</f>
        <v>391719.37799999997</v>
      </c>
      <c r="BP12" s="5">
        <f t="shared" ref="BP12:BP27" si="31">D12*$BQ$6</f>
        <v>249610.7877552</v>
      </c>
      <c r="BQ12" s="5">
        <f t="shared" si="17"/>
        <v>641330.16575519997</v>
      </c>
      <c r="BR12" s="5"/>
      <c r="BS12" s="5">
        <f>C12*$BU$6</f>
        <v>1675004.169</v>
      </c>
      <c r="BT12" s="5">
        <f t="shared" ref="BT12:BT27" si="32">D12*$BU$6</f>
        <v>1067343.4443095999</v>
      </c>
      <c r="BU12" s="5">
        <f t="shared" si="18"/>
        <v>2742347.6133095999</v>
      </c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</row>
    <row r="13" spans="1:87" x14ac:dyDescent="0.2">
      <c r="A13" s="32">
        <v>43374</v>
      </c>
      <c r="D13" s="3">
        <v>2797838</v>
      </c>
      <c r="G13" s="3">
        <f t="shared" si="3"/>
        <v>0</v>
      </c>
      <c r="H13" s="3">
        <f t="shared" si="4"/>
        <v>2797838</v>
      </c>
      <c r="I13" s="3">
        <f t="shared" si="0"/>
        <v>2797838</v>
      </c>
      <c r="L13" s="5">
        <v>1031076</v>
      </c>
      <c r="M13" s="5">
        <f t="shared" si="1"/>
        <v>1031076</v>
      </c>
      <c r="O13" s="5"/>
      <c r="P13" s="3">
        <f t="shared" ref="P13:P48" si="33">T13+X13+AB13+AF13+AJ13+AN13+AR13+AV13+AZ13+BD13+BH13+BL13+BP13+BT13+BX13</f>
        <v>1766761.953212</v>
      </c>
      <c r="Q13" s="5">
        <f t="shared" si="5"/>
        <v>1766761.953212</v>
      </c>
      <c r="R13" s="5"/>
      <c r="S13" s="5"/>
      <c r="T13" s="5">
        <f t="shared" si="19"/>
        <v>2248.9021843999999</v>
      </c>
      <c r="U13" s="5">
        <f t="shared" si="6"/>
        <v>2248.9021843999999</v>
      </c>
      <c r="W13" s="5"/>
      <c r="X13" s="5">
        <f t="shared" si="20"/>
        <v>533.54770659999997</v>
      </c>
      <c r="Y13" s="5">
        <f t="shared" si="2"/>
        <v>533.54770659999997</v>
      </c>
      <c r="AB13" s="5">
        <f t="shared" si="21"/>
        <v>60843.184066999995</v>
      </c>
      <c r="AC13" s="5">
        <f t="shared" si="7"/>
        <v>60843.184066999995</v>
      </c>
      <c r="AF13" s="5">
        <f t="shared" si="22"/>
        <v>153419.72651380001</v>
      </c>
      <c r="AG13" s="5">
        <f t="shared" si="8"/>
        <v>153419.72651380001</v>
      </c>
      <c r="AJ13" s="5">
        <f t="shared" si="23"/>
        <v>137.93341340000001</v>
      </c>
      <c r="AK13" s="5">
        <f t="shared" si="9"/>
        <v>137.93341340000001</v>
      </c>
      <c r="AN13" s="5">
        <f t="shared" si="24"/>
        <v>9468.4433595999999</v>
      </c>
      <c r="AO13" s="5">
        <f t="shared" si="10"/>
        <v>9468.4433595999999</v>
      </c>
      <c r="AR13" s="5">
        <f t="shared" si="25"/>
        <v>82280.4986068</v>
      </c>
      <c r="AS13" s="5">
        <f t="shared" si="11"/>
        <v>82280.4986068</v>
      </c>
      <c r="AV13" s="5">
        <f t="shared" si="26"/>
        <v>127987.09931000001</v>
      </c>
      <c r="AW13" s="5">
        <f t="shared" si="12"/>
        <v>127987.09931000001</v>
      </c>
      <c r="AZ13" s="5">
        <f t="shared" si="27"/>
        <v>11325.088656399999</v>
      </c>
      <c r="BA13" s="5">
        <f t="shared" si="13"/>
        <v>11325.088656399999</v>
      </c>
      <c r="BC13" s="5"/>
      <c r="BD13" s="5">
        <f t="shared" si="28"/>
        <v>5263.8524132000002</v>
      </c>
      <c r="BE13" s="5">
        <f t="shared" si="14"/>
        <v>5263.8524132000002</v>
      </c>
      <c r="BG13" s="5"/>
      <c r="BH13" s="5">
        <f t="shared" si="29"/>
        <v>3537.3065834000004</v>
      </c>
      <c r="BI13" s="5">
        <f t="shared" si="15"/>
        <v>3537.3065834000004</v>
      </c>
      <c r="BK13" s="5"/>
      <c r="BL13" s="5">
        <f t="shared" si="30"/>
        <v>44430.227007599999</v>
      </c>
      <c r="BM13" s="5">
        <f t="shared" si="16"/>
        <v>44430.227007599999</v>
      </c>
      <c r="BO13" s="5"/>
      <c r="BP13" s="5">
        <f t="shared" si="31"/>
        <v>239817.80330519998</v>
      </c>
      <c r="BQ13" s="5">
        <f t="shared" si="17"/>
        <v>239817.80330519998</v>
      </c>
      <c r="BR13" s="5"/>
      <c r="BS13" s="5"/>
      <c r="BT13" s="5">
        <f t="shared" si="32"/>
        <v>1025468.3400846</v>
      </c>
      <c r="BU13" s="5">
        <f t="shared" si="18"/>
        <v>1025468.3400846</v>
      </c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</row>
    <row r="14" spans="1:87" x14ac:dyDescent="0.2">
      <c r="A14" s="32">
        <v>43556</v>
      </c>
      <c r="C14" s="3">
        <v>4800000</v>
      </c>
      <c r="D14" s="3">
        <v>2797838</v>
      </c>
      <c r="G14" s="3">
        <f t="shared" si="3"/>
        <v>4800000</v>
      </c>
      <c r="H14" s="3">
        <f t="shared" si="4"/>
        <v>2797838</v>
      </c>
      <c r="I14" s="3">
        <f t="shared" si="0"/>
        <v>7597838</v>
      </c>
      <c r="K14" s="5">
        <v>1768925</v>
      </c>
      <c r="L14" s="5">
        <v>1031076</v>
      </c>
      <c r="M14" s="5">
        <f t="shared" si="1"/>
        <v>2800001</v>
      </c>
      <c r="O14" s="5">
        <f t="shared" ref="O14:O48" si="34">S14+W14+AA14+AE14+AI14+AM14+AQ14+AU14+AY14+BC14+BG14+BK14+BO14+BS14+BW14</f>
        <v>3031075.1999999997</v>
      </c>
      <c r="P14" s="3">
        <f t="shared" si="33"/>
        <v>1766761.953212</v>
      </c>
      <c r="Q14" s="5">
        <f t="shared" si="5"/>
        <v>4797837.1532119997</v>
      </c>
      <c r="R14" s="5"/>
      <c r="S14" s="5">
        <f t="shared" ref="S14:S26" si="35">C14*$U$6</f>
        <v>3858.2400000000002</v>
      </c>
      <c r="T14" s="5">
        <f t="shared" si="19"/>
        <v>2248.9021843999999</v>
      </c>
      <c r="U14" s="5">
        <f t="shared" si="6"/>
        <v>6107.1421843999997</v>
      </c>
      <c r="W14" s="5">
        <f t="shared" ref="W14:W26" si="36">C14*$Y$6</f>
        <v>915.36</v>
      </c>
      <c r="X14" s="5">
        <f t="shared" si="20"/>
        <v>533.54770659999997</v>
      </c>
      <c r="Y14" s="5">
        <f t="shared" si="2"/>
        <v>1448.9077066</v>
      </c>
      <c r="AA14" s="5">
        <f t="shared" ref="AA14:AA26" si="37">C14*$AC$6</f>
        <v>104383.2</v>
      </c>
      <c r="AB14" s="5">
        <f t="shared" si="21"/>
        <v>60843.184066999995</v>
      </c>
      <c r="AC14" s="5">
        <f t="shared" si="7"/>
        <v>165226.38406700001</v>
      </c>
      <c r="AE14" s="5">
        <f t="shared" ref="AE14:AE26" si="38">C14*$AG$6</f>
        <v>263208.48</v>
      </c>
      <c r="AF14" s="5">
        <f t="shared" si="22"/>
        <v>153419.72651380001</v>
      </c>
      <c r="AG14" s="5">
        <f t="shared" si="8"/>
        <v>416628.20651379996</v>
      </c>
      <c r="AI14" s="5">
        <f t="shared" ref="AI14:AI26" si="39">C14*$AK$6</f>
        <v>236.64</v>
      </c>
      <c r="AJ14" s="5">
        <f t="shared" si="23"/>
        <v>137.93341340000001</v>
      </c>
      <c r="AK14" s="5">
        <f t="shared" si="9"/>
        <v>374.57341339999999</v>
      </c>
      <c r="AM14" s="5">
        <f t="shared" ref="AM14:AM26" si="40">C14*$AO$6</f>
        <v>16244.16</v>
      </c>
      <c r="AN14" s="5">
        <f t="shared" si="24"/>
        <v>9468.4433595999999</v>
      </c>
      <c r="AO14" s="5">
        <f t="shared" si="10"/>
        <v>25712.603359599998</v>
      </c>
      <c r="AQ14" s="5">
        <f t="shared" ref="AQ14:AQ26" si="41">C14*$AS$6</f>
        <v>141161.28</v>
      </c>
      <c r="AR14" s="5">
        <f t="shared" si="25"/>
        <v>82280.4986068</v>
      </c>
      <c r="AS14" s="5">
        <f t="shared" si="11"/>
        <v>223441.77860680001</v>
      </c>
      <c r="AU14" s="5">
        <f t="shared" ref="AU14:AU26" si="42">C14*$AW$6</f>
        <v>219576</v>
      </c>
      <c r="AV14" s="5">
        <f t="shared" si="26"/>
        <v>127987.09931000001</v>
      </c>
      <c r="AW14" s="5">
        <f t="shared" si="12"/>
        <v>347563.09931000002</v>
      </c>
      <c r="AY14" s="5">
        <f t="shared" ref="AY14:AY26" si="43">C14*$BA$6</f>
        <v>19429.439999999999</v>
      </c>
      <c r="AZ14" s="5">
        <f t="shared" si="27"/>
        <v>11325.088656399999</v>
      </c>
      <c r="BA14" s="5">
        <f t="shared" si="13"/>
        <v>30754.528656399998</v>
      </c>
      <c r="BC14" s="5">
        <f t="shared" ref="BC14:BC26" si="44">C14*$BE$6</f>
        <v>9030.7200000000012</v>
      </c>
      <c r="BD14" s="5">
        <f t="shared" si="28"/>
        <v>5263.8524132000002</v>
      </c>
      <c r="BE14" s="5">
        <f t="shared" si="14"/>
        <v>14294.572413200001</v>
      </c>
      <c r="BG14" s="5">
        <f t="shared" ref="BG14:BG26" si="45">C14*$BI$6</f>
        <v>6068.64</v>
      </c>
      <c r="BH14" s="5">
        <f t="shared" si="29"/>
        <v>3537.3065834000004</v>
      </c>
      <c r="BI14" s="5">
        <f t="shared" si="15"/>
        <v>9605.9465834000002</v>
      </c>
      <c r="BK14" s="5">
        <f t="shared" ref="BK14:BK26" si="46">C14*$BM$6</f>
        <v>76224.960000000006</v>
      </c>
      <c r="BL14" s="5">
        <f t="shared" si="30"/>
        <v>44430.227007599999</v>
      </c>
      <c r="BM14" s="5">
        <f t="shared" si="16"/>
        <v>120655.18700760001</v>
      </c>
      <c r="BO14" s="5">
        <f t="shared" ref="BO14:BO26" si="47">C14*$BQ$6</f>
        <v>411433.92</v>
      </c>
      <c r="BP14" s="5">
        <f t="shared" si="31"/>
        <v>239817.80330519998</v>
      </c>
      <c r="BQ14" s="5">
        <f t="shared" si="17"/>
        <v>651251.72330519999</v>
      </c>
      <c r="BR14" s="5"/>
      <c r="BS14" s="5">
        <f t="shared" ref="BS14:BS26" si="48">C14*$BU$6</f>
        <v>1759304.16</v>
      </c>
      <c r="BT14" s="5">
        <f t="shared" si="32"/>
        <v>1025468.3400846</v>
      </c>
      <c r="BU14" s="5">
        <f t="shared" si="18"/>
        <v>2784772.5000845999</v>
      </c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</row>
    <row r="15" spans="1:87" x14ac:dyDescent="0.2">
      <c r="A15" s="32">
        <v>43739</v>
      </c>
      <c r="D15" s="3">
        <v>2677838</v>
      </c>
      <c r="G15" s="3">
        <f t="shared" si="3"/>
        <v>0</v>
      </c>
      <c r="H15" s="3">
        <f t="shared" si="4"/>
        <v>2677838</v>
      </c>
      <c r="I15" s="3">
        <f t="shared" si="0"/>
        <v>2677838</v>
      </c>
      <c r="L15" s="5">
        <v>986853</v>
      </c>
      <c r="M15" s="5">
        <f t="shared" si="1"/>
        <v>986853</v>
      </c>
      <c r="O15" s="5"/>
      <c r="P15" s="3">
        <f t="shared" si="33"/>
        <v>1690985.0732120001</v>
      </c>
      <c r="Q15" s="5">
        <f t="shared" si="5"/>
        <v>1690985.0732120001</v>
      </c>
      <c r="R15" s="5"/>
      <c r="S15" s="5"/>
      <c r="T15" s="5">
        <f t="shared" si="19"/>
        <v>2152.4461844000002</v>
      </c>
      <c r="U15" s="5">
        <f t="shared" si="6"/>
        <v>2152.4461844000002</v>
      </c>
      <c r="W15" s="5"/>
      <c r="X15" s="5">
        <f t="shared" si="20"/>
        <v>510.66370660000001</v>
      </c>
      <c r="Y15" s="5">
        <f t="shared" si="2"/>
        <v>510.66370660000001</v>
      </c>
      <c r="AB15" s="5">
        <f t="shared" si="21"/>
        <v>58233.604066999993</v>
      </c>
      <c r="AC15" s="5">
        <f t="shared" si="7"/>
        <v>58233.604066999993</v>
      </c>
      <c r="AF15" s="5">
        <f t="shared" si="22"/>
        <v>146839.51451380001</v>
      </c>
      <c r="AG15" s="5">
        <f t="shared" si="8"/>
        <v>146839.51451380001</v>
      </c>
      <c r="AJ15" s="5">
        <f t="shared" si="23"/>
        <v>132.01741340000001</v>
      </c>
      <c r="AK15" s="5">
        <f t="shared" si="9"/>
        <v>132.01741340000001</v>
      </c>
      <c r="AN15" s="5">
        <f t="shared" si="24"/>
        <v>9062.3393596000005</v>
      </c>
      <c r="AO15" s="5">
        <f t="shared" si="10"/>
        <v>9062.3393596000005</v>
      </c>
      <c r="AR15" s="5">
        <f t="shared" si="25"/>
        <v>78751.466606799993</v>
      </c>
      <c r="AS15" s="5">
        <f t="shared" si="11"/>
        <v>78751.466606799993</v>
      </c>
      <c r="AV15" s="5">
        <f t="shared" si="26"/>
        <v>122497.69931</v>
      </c>
      <c r="AW15" s="5">
        <f t="shared" si="12"/>
        <v>122497.69931</v>
      </c>
      <c r="AZ15" s="5">
        <f t="shared" si="27"/>
        <v>10839.3526564</v>
      </c>
      <c r="BA15" s="5">
        <f t="shared" si="13"/>
        <v>10839.3526564</v>
      </c>
      <c r="BC15" s="5"/>
      <c r="BD15" s="5">
        <f t="shared" si="28"/>
        <v>5038.0844132000002</v>
      </c>
      <c r="BE15" s="5">
        <f t="shared" si="14"/>
        <v>5038.0844132000002</v>
      </c>
      <c r="BG15" s="5"/>
      <c r="BH15" s="5">
        <f t="shared" si="29"/>
        <v>3385.5905834000005</v>
      </c>
      <c r="BI15" s="5">
        <f t="shared" si="15"/>
        <v>3385.5905834000005</v>
      </c>
      <c r="BK15" s="5"/>
      <c r="BL15" s="5">
        <f t="shared" si="30"/>
        <v>42524.603007600002</v>
      </c>
      <c r="BM15" s="5">
        <f t="shared" si="16"/>
        <v>42524.603007600002</v>
      </c>
      <c r="BO15" s="5"/>
      <c r="BP15" s="5">
        <f t="shared" si="31"/>
        <v>229531.95530519998</v>
      </c>
      <c r="BQ15" s="5">
        <f t="shared" si="17"/>
        <v>229531.95530519998</v>
      </c>
      <c r="BR15" s="5"/>
      <c r="BS15" s="5"/>
      <c r="BT15" s="5">
        <f t="shared" si="32"/>
        <v>981485.73608459998</v>
      </c>
      <c r="BU15" s="5">
        <f t="shared" si="18"/>
        <v>981485.73608459998</v>
      </c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</row>
    <row r="16" spans="1:87" x14ac:dyDescent="0.2">
      <c r="A16" s="32">
        <v>43922</v>
      </c>
      <c r="C16" s="3">
        <v>5040000</v>
      </c>
      <c r="D16" s="3">
        <v>2677838</v>
      </c>
      <c r="G16" s="3">
        <f t="shared" si="3"/>
        <v>5040000</v>
      </c>
      <c r="H16" s="3">
        <f t="shared" si="4"/>
        <v>2677838</v>
      </c>
      <c r="I16" s="3">
        <f t="shared" si="0"/>
        <v>7717838</v>
      </c>
      <c r="K16" s="5">
        <v>1857371</v>
      </c>
      <c r="L16" s="5">
        <v>986853</v>
      </c>
      <c r="M16" s="5">
        <f t="shared" si="1"/>
        <v>2844224</v>
      </c>
      <c r="O16" s="5">
        <f t="shared" si="34"/>
        <v>3182628.96</v>
      </c>
      <c r="P16" s="3">
        <f t="shared" si="33"/>
        <v>1690985.0732120001</v>
      </c>
      <c r="Q16" s="5">
        <f t="shared" si="5"/>
        <v>4873614.0332120005</v>
      </c>
      <c r="R16" s="5"/>
      <c r="S16" s="5">
        <f t="shared" si="35"/>
        <v>4051.152</v>
      </c>
      <c r="T16" s="5">
        <f t="shared" si="19"/>
        <v>2152.4461844000002</v>
      </c>
      <c r="U16" s="5">
        <f t="shared" si="6"/>
        <v>6203.5981843999998</v>
      </c>
      <c r="W16" s="5">
        <f t="shared" si="36"/>
        <v>961.12800000000004</v>
      </c>
      <c r="X16" s="5">
        <f t="shared" si="20"/>
        <v>510.66370660000001</v>
      </c>
      <c r="Y16" s="5">
        <f t="shared" si="2"/>
        <v>1471.7917066</v>
      </c>
      <c r="AA16" s="5">
        <f t="shared" si="37"/>
        <v>109602.35999999999</v>
      </c>
      <c r="AB16" s="5">
        <f t="shared" si="21"/>
        <v>58233.604066999993</v>
      </c>
      <c r="AC16" s="5">
        <f t="shared" si="7"/>
        <v>167835.96406699996</v>
      </c>
      <c r="AE16" s="5">
        <f t="shared" si="38"/>
        <v>276368.90399999998</v>
      </c>
      <c r="AF16" s="5">
        <f t="shared" si="22"/>
        <v>146839.51451380001</v>
      </c>
      <c r="AG16" s="5">
        <f t="shared" si="8"/>
        <v>423208.41851380002</v>
      </c>
      <c r="AI16" s="5">
        <f t="shared" si="39"/>
        <v>248.47200000000001</v>
      </c>
      <c r="AJ16" s="5">
        <f t="shared" si="23"/>
        <v>132.01741340000001</v>
      </c>
      <c r="AK16" s="5">
        <f t="shared" si="9"/>
        <v>380.48941339999999</v>
      </c>
      <c r="AM16" s="5">
        <f t="shared" si="40"/>
        <v>17056.367999999999</v>
      </c>
      <c r="AN16" s="5">
        <f t="shared" si="24"/>
        <v>9062.3393596000005</v>
      </c>
      <c r="AO16" s="5">
        <f t="shared" si="10"/>
        <v>26118.707359599997</v>
      </c>
      <c r="AQ16" s="5">
        <f t="shared" si="41"/>
        <v>148219.34400000001</v>
      </c>
      <c r="AR16" s="5">
        <f t="shared" si="25"/>
        <v>78751.466606799993</v>
      </c>
      <c r="AS16" s="5">
        <f t="shared" si="11"/>
        <v>226970.81060680002</v>
      </c>
      <c r="AU16" s="5">
        <f t="shared" si="42"/>
        <v>230554.80000000002</v>
      </c>
      <c r="AV16" s="5">
        <f t="shared" si="26"/>
        <v>122497.69931</v>
      </c>
      <c r="AW16" s="5">
        <f t="shared" si="12"/>
        <v>353052.49930999998</v>
      </c>
      <c r="AY16" s="5">
        <f t="shared" si="43"/>
        <v>20400.912</v>
      </c>
      <c r="AZ16" s="5">
        <f t="shared" si="27"/>
        <v>10839.3526564</v>
      </c>
      <c r="BA16" s="5">
        <f t="shared" si="13"/>
        <v>31240.264656400002</v>
      </c>
      <c r="BC16" s="5">
        <f t="shared" si="44"/>
        <v>9482.2560000000012</v>
      </c>
      <c r="BD16" s="5">
        <f t="shared" si="28"/>
        <v>5038.0844132000002</v>
      </c>
      <c r="BE16" s="5">
        <f t="shared" si="14"/>
        <v>14520.340413200001</v>
      </c>
      <c r="BG16" s="5">
        <f t="shared" si="45"/>
        <v>6372.0720000000001</v>
      </c>
      <c r="BH16" s="5">
        <f t="shared" si="29"/>
        <v>3385.5905834000005</v>
      </c>
      <c r="BI16" s="5">
        <f t="shared" si="15"/>
        <v>9757.6625834000006</v>
      </c>
      <c r="BK16" s="5">
        <f t="shared" si="46"/>
        <v>80036.207999999999</v>
      </c>
      <c r="BL16" s="5">
        <f t="shared" si="30"/>
        <v>42524.603007600002</v>
      </c>
      <c r="BM16" s="5">
        <f t="shared" si="16"/>
        <v>122560.8110076</v>
      </c>
      <c r="BO16" s="5">
        <f t="shared" si="47"/>
        <v>432005.61599999998</v>
      </c>
      <c r="BP16" s="5">
        <f t="shared" si="31"/>
        <v>229531.95530519998</v>
      </c>
      <c r="BQ16" s="5">
        <f t="shared" si="17"/>
        <v>661537.57130519999</v>
      </c>
      <c r="BR16" s="5"/>
      <c r="BS16" s="5">
        <f t="shared" si="48"/>
        <v>1847269.368</v>
      </c>
      <c r="BT16" s="5">
        <f t="shared" si="32"/>
        <v>981485.73608459998</v>
      </c>
      <c r="BU16" s="5">
        <f t="shared" si="18"/>
        <v>2828755.1040845998</v>
      </c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</row>
    <row r="17" spans="1:87" x14ac:dyDescent="0.2">
      <c r="A17" s="32">
        <v>44105</v>
      </c>
      <c r="D17" s="3">
        <v>2551838</v>
      </c>
      <c r="G17" s="3">
        <f t="shared" si="3"/>
        <v>0</v>
      </c>
      <c r="H17" s="3">
        <f t="shared" si="4"/>
        <v>2551838</v>
      </c>
      <c r="I17" s="3">
        <f t="shared" si="0"/>
        <v>2551838</v>
      </c>
      <c r="L17" s="5">
        <v>940419</v>
      </c>
      <c r="M17" s="5">
        <f t="shared" si="1"/>
        <v>940419</v>
      </c>
      <c r="O17" s="5"/>
      <c r="P17" s="3">
        <f t="shared" si="33"/>
        <v>1611419.3492120001</v>
      </c>
      <c r="Q17" s="5">
        <f t="shared" si="5"/>
        <v>1611419.3492120001</v>
      </c>
      <c r="R17" s="5"/>
      <c r="S17" s="5"/>
      <c r="T17" s="5">
        <f t="shared" si="19"/>
        <v>2051.1673844000002</v>
      </c>
      <c r="U17" s="5">
        <f t="shared" si="6"/>
        <v>2051.1673844000002</v>
      </c>
      <c r="W17" s="5"/>
      <c r="X17" s="5">
        <f t="shared" si="20"/>
        <v>486.63550659999999</v>
      </c>
      <c r="Y17" s="5">
        <f t="shared" si="2"/>
        <v>486.63550659999999</v>
      </c>
      <c r="AB17" s="5">
        <f t="shared" si="21"/>
        <v>55493.545066999999</v>
      </c>
      <c r="AC17" s="5">
        <f t="shared" si="7"/>
        <v>55493.545066999999</v>
      </c>
      <c r="AF17" s="5">
        <f t="shared" si="22"/>
        <v>139930.2919138</v>
      </c>
      <c r="AG17" s="5">
        <f t="shared" si="8"/>
        <v>139930.2919138</v>
      </c>
      <c r="AJ17" s="5">
        <f t="shared" si="23"/>
        <v>125.8056134</v>
      </c>
      <c r="AK17" s="5">
        <f t="shared" si="9"/>
        <v>125.8056134</v>
      </c>
      <c r="AN17" s="5">
        <f t="shared" si="24"/>
        <v>8635.9301596000005</v>
      </c>
      <c r="AO17" s="5">
        <f t="shared" si="10"/>
        <v>8635.9301596000005</v>
      </c>
      <c r="AR17" s="5">
        <f t="shared" si="25"/>
        <v>75045.983006800001</v>
      </c>
      <c r="AS17" s="5">
        <f t="shared" si="11"/>
        <v>75045.983006800001</v>
      </c>
      <c r="AV17" s="5">
        <f t="shared" si="26"/>
        <v>116733.82931</v>
      </c>
      <c r="AW17" s="5">
        <f t="shared" si="12"/>
        <v>116733.82931</v>
      </c>
      <c r="AZ17" s="5">
        <f t="shared" si="27"/>
        <v>10329.3298564</v>
      </c>
      <c r="BA17" s="5">
        <f t="shared" si="13"/>
        <v>10329.3298564</v>
      </c>
      <c r="BC17" s="5"/>
      <c r="BD17" s="5">
        <f t="shared" si="28"/>
        <v>4801.0280131999998</v>
      </c>
      <c r="BE17" s="5">
        <f t="shared" si="14"/>
        <v>4801.0280131999998</v>
      </c>
      <c r="BG17" s="5"/>
      <c r="BH17" s="5">
        <f t="shared" si="29"/>
        <v>3226.2887834000003</v>
      </c>
      <c r="BI17" s="5">
        <f t="shared" si="15"/>
        <v>3226.2887834000003</v>
      </c>
      <c r="BK17" s="5"/>
      <c r="BL17" s="5">
        <f t="shared" si="30"/>
        <v>40523.697807600001</v>
      </c>
      <c r="BM17" s="5">
        <f t="shared" si="16"/>
        <v>40523.697807600001</v>
      </c>
      <c r="BO17" s="5"/>
      <c r="BP17" s="5">
        <f t="shared" si="31"/>
        <v>218731.81490519998</v>
      </c>
      <c r="BQ17" s="5">
        <f t="shared" si="17"/>
        <v>218731.81490519998</v>
      </c>
      <c r="BR17" s="5"/>
      <c r="BS17" s="5"/>
      <c r="BT17" s="5">
        <f t="shared" si="32"/>
        <v>935304.00188460003</v>
      </c>
      <c r="BU17" s="5">
        <f t="shared" si="18"/>
        <v>935304.00188460003</v>
      </c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</row>
    <row r="18" spans="1:87" x14ac:dyDescent="0.2">
      <c r="A18" s="32">
        <v>44287</v>
      </c>
      <c r="B18" s="33"/>
      <c r="C18" s="3">
        <v>5295000</v>
      </c>
      <c r="D18" s="3">
        <v>2551838</v>
      </c>
      <c r="G18" s="3">
        <f t="shared" si="3"/>
        <v>5295000</v>
      </c>
      <c r="H18" s="3">
        <f t="shared" si="4"/>
        <v>2551838</v>
      </c>
      <c r="I18" s="3">
        <f t="shared" si="0"/>
        <v>7846838</v>
      </c>
      <c r="K18" s="5">
        <v>1951345</v>
      </c>
      <c r="L18" s="5">
        <v>940419</v>
      </c>
      <c r="M18" s="5">
        <f t="shared" si="1"/>
        <v>2891764</v>
      </c>
      <c r="O18" s="5">
        <f t="shared" si="34"/>
        <v>3343654.83</v>
      </c>
      <c r="P18" s="3">
        <f t="shared" si="33"/>
        <v>1611419.3492120001</v>
      </c>
      <c r="Q18" s="5">
        <f t="shared" si="5"/>
        <v>4955074.1792120002</v>
      </c>
      <c r="R18" s="5"/>
      <c r="S18" s="5">
        <f t="shared" si="35"/>
        <v>4256.1210000000001</v>
      </c>
      <c r="T18" s="5">
        <f t="shared" si="19"/>
        <v>2051.1673844000002</v>
      </c>
      <c r="U18" s="5">
        <f t="shared" si="6"/>
        <v>6307.2883844000007</v>
      </c>
      <c r="W18" s="5">
        <f t="shared" si="36"/>
        <v>1009.7565</v>
      </c>
      <c r="X18" s="5">
        <f t="shared" si="20"/>
        <v>486.63550659999999</v>
      </c>
      <c r="Y18" s="5">
        <f t="shared" si="2"/>
        <v>1496.3920066000001</v>
      </c>
      <c r="AA18" s="5">
        <f t="shared" si="37"/>
        <v>115147.7175</v>
      </c>
      <c r="AB18" s="5">
        <f t="shared" si="21"/>
        <v>55493.545066999999</v>
      </c>
      <c r="AC18" s="5">
        <f t="shared" si="7"/>
        <v>170641.262567</v>
      </c>
      <c r="AE18" s="5">
        <f t="shared" si="38"/>
        <v>290351.85450000002</v>
      </c>
      <c r="AF18" s="5">
        <f t="shared" si="22"/>
        <v>139930.2919138</v>
      </c>
      <c r="AG18" s="5">
        <f t="shared" si="8"/>
        <v>430282.14641380002</v>
      </c>
      <c r="AI18" s="5">
        <f t="shared" si="39"/>
        <v>261.04349999999999</v>
      </c>
      <c r="AJ18" s="5">
        <f t="shared" si="23"/>
        <v>125.8056134</v>
      </c>
      <c r="AK18" s="5">
        <f t="shared" si="9"/>
        <v>386.84911339999996</v>
      </c>
      <c r="AM18" s="5">
        <f t="shared" si="40"/>
        <v>17919.339</v>
      </c>
      <c r="AN18" s="5">
        <f t="shared" si="24"/>
        <v>8635.9301596000005</v>
      </c>
      <c r="AO18" s="5">
        <f t="shared" si="10"/>
        <v>26555.2691596</v>
      </c>
      <c r="AQ18" s="5">
        <f t="shared" si="41"/>
        <v>155718.53700000001</v>
      </c>
      <c r="AR18" s="5">
        <f t="shared" si="25"/>
        <v>75045.983006800001</v>
      </c>
      <c r="AS18" s="5">
        <f t="shared" si="11"/>
        <v>230764.52000680001</v>
      </c>
      <c r="AU18" s="5">
        <f t="shared" si="42"/>
        <v>242219.77499999999</v>
      </c>
      <c r="AV18" s="5">
        <f t="shared" si="26"/>
        <v>116733.82931</v>
      </c>
      <c r="AW18" s="5">
        <f t="shared" si="12"/>
        <v>358953.60430999997</v>
      </c>
      <c r="AY18" s="5">
        <f t="shared" si="43"/>
        <v>21433.100999999999</v>
      </c>
      <c r="AZ18" s="5">
        <f t="shared" si="27"/>
        <v>10329.3298564</v>
      </c>
      <c r="BA18" s="5">
        <f t="shared" si="13"/>
        <v>31762.430856399998</v>
      </c>
      <c r="BC18" s="5">
        <f t="shared" si="44"/>
        <v>9962.0130000000008</v>
      </c>
      <c r="BD18" s="5">
        <f t="shared" si="28"/>
        <v>4801.0280131999998</v>
      </c>
      <c r="BE18" s="5">
        <f t="shared" si="14"/>
        <v>14763.0410132</v>
      </c>
      <c r="BG18" s="5">
        <f t="shared" si="45"/>
        <v>6694.4685000000009</v>
      </c>
      <c r="BH18" s="5">
        <f t="shared" si="29"/>
        <v>3226.2887834000003</v>
      </c>
      <c r="BI18" s="5">
        <f t="shared" si="15"/>
        <v>9920.7572834000021</v>
      </c>
      <c r="BK18" s="5">
        <f t="shared" si="46"/>
        <v>84085.659</v>
      </c>
      <c r="BL18" s="5">
        <f t="shared" si="30"/>
        <v>40523.697807600001</v>
      </c>
      <c r="BM18" s="5">
        <f t="shared" si="16"/>
        <v>124609.35680760001</v>
      </c>
      <c r="BO18" s="5">
        <f t="shared" si="47"/>
        <v>453863.04300000001</v>
      </c>
      <c r="BP18" s="5">
        <f t="shared" si="31"/>
        <v>218731.81490519998</v>
      </c>
      <c r="BQ18" s="5">
        <f t="shared" si="17"/>
        <v>672594.85790519998</v>
      </c>
      <c r="BR18" s="5"/>
      <c r="BS18" s="5">
        <f t="shared" si="48"/>
        <v>1940732.4014999999</v>
      </c>
      <c r="BT18" s="5">
        <f t="shared" si="32"/>
        <v>935304.00188460003</v>
      </c>
      <c r="BU18" s="5">
        <f t="shared" si="18"/>
        <v>2876036.4033845998</v>
      </c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</row>
    <row r="19" spans="1:87" x14ac:dyDescent="0.2">
      <c r="A19" s="32">
        <v>44470</v>
      </c>
      <c r="D19" s="3">
        <v>2419463</v>
      </c>
      <c r="G19" s="3">
        <f t="shared" si="3"/>
        <v>0</v>
      </c>
      <c r="H19" s="3">
        <f t="shared" si="4"/>
        <v>2419463</v>
      </c>
      <c r="I19" s="3">
        <f t="shared" si="0"/>
        <v>2419463</v>
      </c>
      <c r="L19" s="5">
        <v>891635</v>
      </c>
      <c r="M19" s="5">
        <f t="shared" si="1"/>
        <v>891635</v>
      </c>
      <c r="O19" s="5"/>
      <c r="P19" s="3">
        <f t="shared" si="33"/>
        <v>1527827.9784619999</v>
      </c>
      <c r="Q19" s="5">
        <f t="shared" si="5"/>
        <v>1527827.9784619999</v>
      </c>
      <c r="R19" s="5"/>
      <c r="S19" s="5"/>
      <c r="T19" s="5">
        <f t="shared" si="19"/>
        <v>1944.7643594000001</v>
      </c>
      <c r="U19" s="5">
        <f t="shared" si="6"/>
        <v>1944.7643594000001</v>
      </c>
      <c r="W19" s="5"/>
      <c r="X19" s="5">
        <f t="shared" si="20"/>
        <v>461.39159410000002</v>
      </c>
      <c r="Y19" s="5">
        <f t="shared" si="2"/>
        <v>461.39159410000002</v>
      </c>
      <c r="AB19" s="5">
        <f t="shared" si="21"/>
        <v>52614.852129499995</v>
      </c>
      <c r="AC19" s="5">
        <f t="shared" si="7"/>
        <v>52614.852129499995</v>
      </c>
      <c r="AF19" s="5">
        <f t="shared" si="22"/>
        <v>132671.4955513</v>
      </c>
      <c r="AG19" s="5">
        <f t="shared" si="8"/>
        <v>132671.4955513</v>
      </c>
      <c r="AJ19" s="5">
        <f t="shared" si="23"/>
        <v>119.2795259</v>
      </c>
      <c r="AK19" s="5">
        <f t="shared" si="9"/>
        <v>119.2795259</v>
      </c>
      <c r="AN19" s="5">
        <f t="shared" si="24"/>
        <v>8187.9466845999996</v>
      </c>
      <c r="AO19" s="5">
        <f t="shared" si="10"/>
        <v>8187.9466845999996</v>
      </c>
      <c r="AR19" s="5">
        <f t="shared" si="25"/>
        <v>71153.019581800007</v>
      </c>
      <c r="AS19" s="5">
        <f t="shared" si="11"/>
        <v>71153.019581800007</v>
      </c>
      <c r="AV19" s="5">
        <f t="shared" si="26"/>
        <v>110678.33493500001</v>
      </c>
      <c r="AW19" s="5">
        <f t="shared" si="12"/>
        <v>110678.33493500001</v>
      </c>
      <c r="AZ19" s="5">
        <f t="shared" si="27"/>
        <v>9793.5023313999991</v>
      </c>
      <c r="BA19" s="5">
        <f t="shared" si="13"/>
        <v>9793.5023313999991</v>
      </c>
      <c r="BC19" s="5"/>
      <c r="BD19" s="5">
        <f t="shared" si="28"/>
        <v>4551.9776882000006</v>
      </c>
      <c r="BE19" s="5">
        <f t="shared" si="14"/>
        <v>4551.9776882000006</v>
      </c>
      <c r="BG19" s="5"/>
      <c r="BH19" s="5">
        <f t="shared" si="29"/>
        <v>3058.9270709000002</v>
      </c>
      <c r="BI19" s="5">
        <f t="shared" si="15"/>
        <v>3058.9270709000002</v>
      </c>
      <c r="BK19" s="5"/>
      <c r="BL19" s="5">
        <f t="shared" si="30"/>
        <v>38421.556332600005</v>
      </c>
      <c r="BM19" s="5">
        <f t="shared" si="16"/>
        <v>38421.556332600005</v>
      </c>
      <c r="BO19" s="5"/>
      <c r="BP19" s="5">
        <f t="shared" si="31"/>
        <v>207385.23883019999</v>
      </c>
      <c r="BQ19" s="5">
        <f t="shared" si="17"/>
        <v>207385.23883019999</v>
      </c>
      <c r="BR19" s="5"/>
      <c r="BS19" s="5"/>
      <c r="BT19" s="5">
        <f t="shared" si="32"/>
        <v>886785.69184710004</v>
      </c>
      <c r="BU19" s="5">
        <f t="shared" si="18"/>
        <v>886785.69184710004</v>
      </c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</row>
    <row r="20" spans="1:87" x14ac:dyDescent="0.2">
      <c r="A20" s="32">
        <v>44652</v>
      </c>
      <c r="C20" s="3">
        <v>5555000</v>
      </c>
      <c r="D20" s="3">
        <v>2419463</v>
      </c>
      <c r="G20" s="3">
        <f t="shared" si="3"/>
        <v>5555000</v>
      </c>
      <c r="H20" s="3">
        <f t="shared" si="4"/>
        <v>2419463</v>
      </c>
      <c r="I20" s="3">
        <f t="shared" si="0"/>
        <v>7974463</v>
      </c>
      <c r="K20" s="5">
        <v>2047162</v>
      </c>
      <c r="L20" s="5">
        <v>891635</v>
      </c>
      <c r="M20" s="5">
        <f t="shared" si="1"/>
        <v>2938797</v>
      </c>
      <c r="O20" s="5">
        <f t="shared" si="34"/>
        <v>3507838.0700000003</v>
      </c>
      <c r="P20" s="3">
        <f t="shared" si="33"/>
        <v>1527827.9784619999</v>
      </c>
      <c r="Q20" s="5">
        <f t="shared" si="5"/>
        <v>5035666.0484619997</v>
      </c>
      <c r="R20" s="5"/>
      <c r="S20" s="5">
        <f t="shared" si="35"/>
        <v>4465.1090000000004</v>
      </c>
      <c r="T20" s="5">
        <f t="shared" si="19"/>
        <v>1944.7643594000001</v>
      </c>
      <c r="U20" s="5">
        <f t="shared" si="6"/>
        <v>6409.8733594000005</v>
      </c>
      <c r="W20" s="5">
        <f t="shared" si="36"/>
        <v>1059.3385000000001</v>
      </c>
      <c r="X20" s="5">
        <f t="shared" si="20"/>
        <v>461.39159410000002</v>
      </c>
      <c r="Y20" s="5">
        <f t="shared" si="2"/>
        <v>1520.7300941000001</v>
      </c>
      <c r="AA20" s="5">
        <f t="shared" si="37"/>
        <v>120801.8075</v>
      </c>
      <c r="AB20" s="5">
        <f t="shared" si="21"/>
        <v>52614.852129499995</v>
      </c>
      <c r="AC20" s="5">
        <f t="shared" si="7"/>
        <v>173416.65962950001</v>
      </c>
      <c r="AE20" s="5">
        <f t="shared" si="38"/>
        <v>304608.98050000001</v>
      </c>
      <c r="AF20" s="5">
        <f t="shared" si="22"/>
        <v>132671.4955513</v>
      </c>
      <c r="AG20" s="5">
        <f t="shared" si="8"/>
        <v>437280.47605130001</v>
      </c>
      <c r="AI20" s="5">
        <f t="shared" si="39"/>
        <v>273.86149999999998</v>
      </c>
      <c r="AJ20" s="5">
        <f t="shared" si="23"/>
        <v>119.2795259</v>
      </c>
      <c r="AK20" s="5">
        <f t="shared" si="9"/>
        <v>393.14102589999999</v>
      </c>
      <c r="AM20" s="5">
        <f t="shared" si="40"/>
        <v>18799.231</v>
      </c>
      <c r="AN20" s="5">
        <f t="shared" si="24"/>
        <v>8187.9466845999996</v>
      </c>
      <c r="AO20" s="5">
        <f t="shared" si="10"/>
        <v>26987.177684599999</v>
      </c>
      <c r="AQ20" s="5">
        <f t="shared" si="41"/>
        <v>163364.77299999999</v>
      </c>
      <c r="AR20" s="5">
        <f t="shared" si="25"/>
        <v>71153.019581800007</v>
      </c>
      <c r="AS20" s="5">
        <f t="shared" si="11"/>
        <v>234517.79258179999</v>
      </c>
      <c r="AU20" s="5">
        <f t="shared" si="42"/>
        <v>254113.47500000001</v>
      </c>
      <c r="AV20" s="5">
        <f t="shared" si="26"/>
        <v>110678.33493500001</v>
      </c>
      <c r="AW20" s="5">
        <f t="shared" si="12"/>
        <v>364791.80993500003</v>
      </c>
      <c r="AY20" s="5">
        <f t="shared" si="43"/>
        <v>22485.528999999999</v>
      </c>
      <c r="AZ20" s="5">
        <f t="shared" si="27"/>
        <v>9793.5023313999991</v>
      </c>
      <c r="BA20" s="5">
        <f t="shared" si="13"/>
        <v>32279.031331399998</v>
      </c>
      <c r="BC20" s="5">
        <f t="shared" si="44"/>
        <v>10451.177</v>
      </c>
      <c r="BD20" s="5">
        <f t="shared" si="28"/>
        <v>4551.9776882000006</v>
      </c>
      <c r="BE20" s="5">
        <f t="shared" si="14"/>
        <v>15003.1546882</v>
      </c>
      <c r="BG20" s="5">
        <f t="shared" si="45"/>
        <v>7023.1865000000007</v>
      </c>
      <c r="BH20" s="5">
        <f t="shared" si="29"/>
        <v>3058.9270709000002</v>
      </c>
      <c r="BI20" s="5">
        <f t="shared" si="15"/>
        <v>10082.113570900001</v>
      </c>
      <c r="BK20" s="5">
        <f t="shared" si="46"/>
        <v>88214.510999999999</v>
      </c>
      <c r="BL20" s="5">
        <f t="shared" si="30"/>
        <v>38421.556332600005</v>
      </c>
      <c r="BM20" s="5">
        <f t="shared" si="16"/>
        <v>126636.06733260001</v>
      </c>
      <c r="BO20" s="5">
        <f t="shared" si="47"/>
        <v>476149.04699999996</v>
      </c>
      <c r="BP20" s="5">
        <f t="shared" si="31"/>
        <v>207385.23883019999</v>
      </c>
      <c r="BQ20" s="5">
        <f t="shared" si="17"/>
        <v>683534.28583019995</v>
      </c>
      <c r="BR20" s="5"/>
      <c r="BS20" s="5">
        <f t="shared" si="48"/>
        <v>2036028.0435000001</v>
      </c>
      <c r="BT20" s="5">
        <f t="shared" si="32"/>
        <v>886785.69184710004</v>
      </c>
      <c r="BU20" s="5">
        <f t="shared" si="18"/>
        <v>2922813.7353471001</v>
      </c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</row>
    <row r="21" spans="1:87" x14ac:dyDescent="0.2">
      <c r="A21" s="32">
        <v>44835</v>
      </c>
      <c r="D21" s="3">
        <v>2280588</v>
      </c>
      <c r="G21" s="3">
        <f t="shared" si="3"/>
        <v>0</v>
      </c>
      <c r="H21" s="3">
        <f t="shared" si="4"/>
        <v>2280588</v>
      </c>
      <c r="I21" s="3">
        <f t="shared" si="0"/>
        <v>2280588</v>
      </c>
      <c r="L21" s="5">
        <v>840456</v>
      </c>
      <c r="M21" s="5">
        <f t="shared" si="1"/>
        <v>840456</v>
      </c>
      <c r="O21" s="5"/>
      <c r="P21" s="3">
        <f t="shared" si="33"/>
        <v>1440132.0267119999</v>
      </c>
      <c r="Q21" s="5">
        <f t="shared" si="5"/>
        <v>1440132.0267119999</v>
      </c>
      <c r="R21" s="5"/>
      <c r="S21" s="5"/>
      <c r="T21" s="5">
        <f t="shared" si="19"/>
        <v>1833.1366344</v>
      </c>
      <c r="U21" s="5">
        <f t="shared" si="6"/>
        <v>1833.1366344</v>
      </c>
      <c r="W21" s="5"/>
      <c r="X21" s="5">
        <f t="shared" si="20"/>
        <v>434.90813159999999</v>
      </c>
      <c r="Y21" s="5">
        <f t="shared" si="2"/>
        <v>434.90813159999999</v>
      </c>
      <c r="AB21" s="5">
        <f t="shared" si="21"/>
        <v>49594.806941999996</v>
      </c>
      <c r="AC21" s="5">
        <f t="shared" si="7"/>
        <v>49594.806941999996</v>
      </c>
      <c r="AF21" s="5">
        <f t="shared" si="22"/>
        <v>125056.2710388</v>
      </c>
      <c r="AG21" s="5">
        <f t="shared" si="8"/>
        <v>125056.2710388</v>
      </c>
      <c r="AJ21" s="5">
        <f t="shared" si="23"/>
        <v>112.4329884</v>
      </c>
      <c r="AK21" s="5">
        <f t="shared" si="9"/>
        <v>112.4329884</v>
      </c>
      <c r="AN21" s="5">
        <f t="shared" si="24"/>
        <v>7717.9659095999996</v>
      </c>
      <c r="AO21" s="5">
        <f t="shared" si="10"/>
        <v>7717.9659095999996</v>
      </c>
      <c r="AR21" s="5">
        <f t="shared" si="25"/>
        <v>67068.9002568</v>
      </c>
      <c r="AS21" s="5">
        <f t="shared" si="11"/>
        <v>67068.9002568</v>
      </c>
      <c r="AV21" s="5">
        <f t="shared" si="26"/>
        <v>104325.49806</v>
      </c>
      <c r="AW21" s="5">
        <f t="shared" si="12"/>
        <v>104325.49806</v>
      </c>
      <c r="AZ21" s="5">
        <f t="shared" si="27"/>
        <v>9231.3641064000003</v>
      </c>
      <c r="BA21" s="5">
        <f t="shared" si="13"/>
        <v>9231.3641064000003</v>
      </c>
      <c r="BC21" s="5"/>
      <c r="BD21" s="5">
        <f t="shared" si="28"/>
        <v>4290.6982631999999</v>
      </c>
      <c r="BE21" s="5">
        <f t="shared" si="14"/>
        <v>4290.6982631999999</v>
      </c>
      <c r="BG21" s="5"/>
      <c r="BH21" s="5">
        <f t="shared" si="29"/>
        <v>2883.3474084000004</v>
      </c>
      <c r="BI21" s="5">
        <f t="shared" si="15"/>
        <v>2883.3474084000004</v>
      </c>
      <c r="BK21" s="5"/>
      <c r="BL21" s="5">
        <f t="shared" si="30"/>
        <v>36216.193557600003</v>
      </c>
      <c r="BM21" s="5">
        <f t="shared" si="16"/>
        <v>36216.193557600003</v>
      </c>
      <c r="BO21" s="5"/>
      <c r="BP21" s="5">
        <f t="shared" si="31"/>
        <v>195481.5126552</v>
      </c>
      <c r="BQ21" s="5">
        <f t="shared" si="17"/>
        <v>195481.5126552</v>
      </c>
      <c r="BR21" s="5"/>
      <c r="BS21" s="5"/>
      <c r="BT21" s="5">
        <f t="shared" si="32"/>
        <v>835884.99075960007</v>
      </c>
      <c r="BU21" s="5">
        <f t="shared" si="18"/>
        <v>835884.99075960007</v>
      </c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</row>
    <row r="22" spans="1:87" x14ac:dyDescent="0.2">
      <c r="A22" s="32">
        <v>45017</v>
      </c>
      <c r="C22" s="3">
        <v>5835000</v>
      </c>
      <c r="D22" s="3">
        <v>2280588</v>
      </c>
      <c r="G22" s="3">
        <f t="shared" si="3"/>
        <v>5835000</v>
      </c>
      <c r="H22" s="3">
        <f t="shared" si="4"/>
        <v>2280588</v>
      </c>
      <c r="I22" s="3">
        <f t="shared" si="0"/>
        <v>8115588</v>
      </c>
      <c r="K22" s="5">
        <v>2150349</v>
      </c>
      <c r="L22" s="5">
        <v>840456</v>
      </c>
      <c r="M22" s="5">
        <f t="shared" si="1"/>
        <v>2990805</v>
      </c>
      <c r="O22" s="5">
        <f t="shared" si="34"/>
        <v>3684650.79</v>
      </c>
      <c r="P22" s="3">
        <f t="shared" si="33"/>
        <v>1440132.0267119999</v>
      </c>
      <c r="Q22" s="5">
        <f t="shared" si="5"/>
        <v>5124782.8167119995</v>
      </c>
      <c r="R22" s="5"/>
      <c r="S22" s="5">
        <f t="shared" si="35"/>
        <v>4690.1729999999998</v>
      </c>
      <c r="T22" s="5">
        <f t="shared" si="19"/>
        <v>1833.1366344</v>
      </c>
      <c r="U22" s="5">
        <f t="shared" si="6"/>
        <v>6523.3096343999996</v>
      </c>
      <c r="W22" s="5">
        <f t="shared" si="36"/>
        <v>1112.7345</v>
      </c>
      <c r="X22" s="5">
        <f t="shared" si="20"/>
        <v>434.90813159999999</v>
      </c>
      <c r="Y22" s="5">
        <f t="shared" si="2"/>
        <v>1547.6426316</v>
      </c>
      <c r="AA22" s="5">
        <f t="shared" si="37"/>
        <v>126890.82749999998</v>
      </c>
      <c r="AB22" s="5">
        <f t="shared" si="21"/>
        <v>49594.806941999996</v>
      </c>
      <c r="AC22" s="5">
        <f t="shared" si="7"/>
        <v>176485.63444199998</v>
      </c>
      <c r="AE22" s="5">
        <f t="shared" si="38"/>
        <v>319962.80849999998</v>
      </c>
      <c r="AF22" s="5">
        <f t="shared" si="22"/>
        <v>125056.2710388</v>
      </c>
      <c r="AG22" s="5">
        <f t="shared" si="8"/>
        <v>445019.0795388</v>
      </c>
      <c r="AI22" s="5">
        <f t="shared" si="39"/>
        <v>287.66550000000001</v>
      </c>
      <c r="AJ22" s="5">
        <f t="shared" si="23"/>
        <v>112.4329884</v>
      </c>
      <c r="AK22" s="5">
        <f t="shared" si="9"/>
        <v>400.09848840000001</v>
      </c>
      <c r="AM22" s="5">
        <f t="shared" si="40"/>
        <v>19746.807000000001</v>
      </c>
      <c r="AN22" s="5">
        <f t="shared" si="24"/>
        <v>7717.9659095999996</v>
      </c>
      <c r="AO22" s="5">
        <f t="shared" si="10"/>
        <v>27464.7729096</v>
      </c>
      <c r="AQ22" s="5">
        <f t="shared" si="41"/>
        <v>171599.18100000001</v>
      </c>
      <c r="AR22" s="5">
        <f t="shared" si="25"/>
        <v>67068.9002568</v>
      </c>
      <c r="AS22" s="5">
        <f t="shared" si="11"/>
        <v>238668.08125680001</v>
      </c>
      <c r="AU22" s="5">
        <f t="shared" si="42"/>
        <v>266922.07500000001</v>
      </c>
      <c r="AV22" s="5">
        <f t="shared" si="26"/>
        <v>104325.49806</v>
      </c>
      <c r="AW22" s="5">
        <f t="shared" si="12"/>
        <v>371247.57306000002</v>
      </c>
      <c r="AY22" s="5">
        <f t="shared" si="43"/>
        <v>23618.913</v>
      </c>
      <c r="AZ22" s="5">
        <f t="shared" si="27"/>
        <v>9231.3641064000003</v>
      </c>
      <c r="BA22" s="5">
        <f t="shared" si="13"/>
        <v>32850.277106399997</v>
      </c>
      <c r="BC22" s="5">
        <f t="shared" si="44"/>
        <v>10977.969000000001</v>
      </c>
      <c r="BD22" s="5">
        <f t="shared" si="28"/>
        <v>4290.6982631999999</v>
      </c>
      <c r="BE22" s="5">
        <f t="shared" si="14"/>
        <v>15268.667263200001</v>
      </c>
      <c r="BG22" s="5">
        <f t="shared" si="45"/>
        <v>7377.1905000000006</v>
      </c>
      <c r="BH22" s="5">
        <f t="shared" si="29"/>
        <v>2883.3474084000004</v>
      </c>
      <c r="BI22" s="5">
        <f t="shared" si="15"/>
        <v>10260.537908400001</v>
      </c>
      <c r="BK22" s="5">
        <f t="shared" si="46"/>
        <v>92660.967000000004</v>
      </c>
      <c r="BL22" s="5">
        <f t="shared" si="30"/>
        <v>36216.193557600003</v>
      </c>
      <c r="BM22" s="5">
        <f t="shared" si="16"/>
        <v>128877.1605576</v>
      </c>
      <c r="BO22" s="5">
        <f t="shared" si="47"/>
        <v>500149.359</v>
      </c>
      <c r="BP22" s="5">
        <f t="shared" si="31"/>
        <v>195481.5126552</v>
      </c>
      <c r="BQ22" s="5">
        <f t="shared" si="17"/>
        <v>695630.87165520003</v>
      </c>
      <c r="BR22" s="5"/>
      <c r="BS22" s="5">
        <f t="shared" si="48"/>
        <v>2138654.1195</v>
      </c>
      <c r="BT22" s="5">
        <f t="shared" si="32"/>
        <v>835884.99075960007</v>
      </c>
      <c r="BU22" s="5">
        <f t="shared" si="18"/>
        <v>2974539.1102596</v>
      </c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</row>
    <row r="23" spans="1:87" x14ac:dyDescent="0.2">
      <c r="A23" s="32">
        <v>45200</v>
      </c>
      <c r="D23" s="3">
        <v>2134713</v>
      </c>
      <c r="G23" s="3">
        <f t="shared" si="3"/>
        <v>0</v>
      </c>
      <c r="H23" s="3">
        <f t="shared" si="4"/>
        <v>2134713</v>
      </c>
      <c r="I23" s="3">
        <f t="shared" si="0"/>
        <v>2134713</v>
      </c>
      <c r="L23" s="5">
        <v>786697</v>
      </c>
      <c r="M23" s="5">
        <f t="shared" si="1"/>
        <v>786697</v>
      </c>
      <c r="O23" s="5"/>
      <c r="P23" s="3">
        <f t="shared" si="33"/>
        <v>1348015.7569619999</v>
      </c>
      <c r="Q23" s="5">
        <f t="shared" si="5"/>
        <v>1348015.7569619999</v>
      </c>
      <c r="R23" s="5"/>
      <c r="S23" s="5"/>
      <c r="T23" s="5">
        <f t="shared" si="19"/>
        <v>1715.8823093999999</v>
      </c>
      <c r="U23" s="5">
        <f t="shared" si="6"/>
        <v>1715.8823093999999</v>
      </c>
      <c r="W23" s="5"/>
      <c r="X23" s="5">
        <f t="shared" si="20"/>
        <v>407.08976910000001</v>
      </c>
      <c r="Y23" s="5">
        <f t="shared" si="2"/>
        <v>407.08976910000001</v>
      </c>
      <c r="AB23" s="5">
        <f t="shared" si="21"/>
        <v>46422.536254499995</v>
      </c>
      <c r="AC23" s="5">
        <f t="shared" si="7"/>
        <v>46422.536254499995</v>
      </c>
      <c r="AF23" s="5">
        <f t="shared" si="22"/>
        <v>117057.20082629999</v>
      </c>
      <c r="AG23" s="5">
        <f t="shared" si="8"/>
        <v>117057.20082629999</v>
      </c>
      <c r="AJ23" s="5">
        <f t="shared" si="23"/>
        <v>105.2413509</v>
      </c>
      <c r="AK23" s="5">
        <f t="shared" si="9"/>
        <v>105.2413509</v>
      </c>
      <c r="AN23" s="5">
        <f t="shared" si="24"/>
        <v>7224.2957346000003</v>
      </c>
      <c r="AO23" s="5">
        <f t="shared" si="10"/>
        <v>7224.2957346000003</v>
      </c>
      <c r="AR23" s="5">
        <f t="shared" si="25"/>
        <v>62778.920731799997</v>
      </c>
      <c r="AS23" s="5">
        <f t="shared" si="11"/>
        <v>62778.920731799997</v>
      </c>
      <c r="AV23" s="5">
        <f t="shared" si="26"/>
        <v>97652.446185000008</v>
      </c>
      <c r="AW23" s="5">
        <f t="shared" si="12"/>
        <v>97652.446185000008</v>
      </c>
      <c r="AZ23" s="5">
        <f t="shared" si="27"/>
        <v>8640.8912813999996</v>
      </c>
      <c r="BA23" s="5">
        <f t="shared" si="13"/>
        <v>8640.8912813999996</v>
      </c>
      <c r="BC23" s="5"/>
      <c r="BD23" s="5">
        <f t="shared" si="28"/>
        <v>4016.2490382000001</v>
      </c>
      <c r="BE23" s="5">
        <f t="shared" si="14"/>
        <v>4016.2490382000001</v>
      </c>
      <c r="BG23" s="5"/>
      <c r="BH23" s="5">
        <f t="shared" si="29"/>
        <v>2698.9176459</v>
      </c>
      <c r="BI23" s="5">
        <f t="shared" si="15"/>
        <v>2698.9176459</v>
      </c>
      <c r="BK23" s="5"/>
      <c r="BL23" s="5">
        <f t="shared" si="30"/>
        <v>33899.669382600005</v>
      </c>
      <c r="BM23" s="5">
        <f t="shared" si="16"/>
        <v>33899.669382600005</v>
      </c>
      <c r="BO23" s="5"/>
      <c r="BP23" s="5">
        <f t="shared" si="31"/>
        <v>182977.77868019999</v>
      </c>
      <c r="BQ23" s="5">
        <f t="shared" si="17"/>
        <v>182977.77868019999</v>
      </c>
      <c r="BR23" s="5"/>
      <c r="BS23" s="5"/>
      <c r="BT23" s="5">
        <f t="shared" si="32"/>
        <v>782418.63777210005</v>
      </c>
      <c r="BU23" s="5">
        <f t="shared" si="18"/>
        <v>782418.63777210005</v>
      </c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</row>
    <row r="24" spans="1:87" x14ac:dyDescent="0.2">
      <c r="A24" s="32">
        <v>45383</v>
      </c>
      <c r="C24" s="3">
        <v>6125000</v>
      </c>
      <c r="D24" s="3">
        <v>2134713</v>
      </c>
      <c r="G24" s="3">
        <f t="shared" si="3"/>
        <v>6125000</v>
      </c>
      <c r="H24" s="3">
        <f t="shared" si="4"/>
        <v>2134713</v>
      </c>
      <c r="I24" s="3">
        <f t="shared" si="0"/>
        <v>8259713</v>
      </c>
      <c r="K24" s="5">
        <v>2257222</v>
      </c>
      <c r="L24" s="5">
        <v>786697</v>
      </c>
      <c r="M24" s="5">
        <f t="shared" si="1"/>
        <v>3043919</v>
      </c>
      <c r="O24" s="5">
        <f t="shared" si="34"/>
        <v>3867778.25</v>
      </c>
      <c r="P24" s="3">
        <f t="shared" si="33"/>
        <v>1348015.7569619999</v>
      </c>
      <c r="Q24" s="5">
        <f t="shared" si="5"/>
        <v>5215794.0069619995</v>
      </c>
      <c r="R24" s="5"/>
      <c r="S24" s="5">
        <f t="shared" si="35"/>
        <v>4923.2750000000005</v>
      </c>
      <c r="T24" s="5">
        <f t="shared" si="19"/>
        <v>1715.8823093999999</v>
      </c>
      <c r="U24" s="5">
        <f t="shared" si="6"/>
        <v>6639.1573094000005</v>
      </c>
      <c r="W24" s="5">
        <f t="shared" si="36"/>
        <v>1168.0374999999999</v>
      </c>
      <c r="X24" s="5">
        <f t="shared" si="20"/>
        <v>407.08976910000001</v>
      </c>
      <c r="Y24" s="5">
        <f t="shared" si="2"/>
        <v>1575.1272690999999</v>
      </c>
      <c r="AA24" s="5">
        <f t="shared" si="37"/>
        <v>133197.3125</v>
      </c>
      <c r="AB24" s="5">
        <f t="shared" si="21"/>
        <v>46422.536254499995</v>
      </c>
      <c r="AC24" s="5">
        <f t="shared" si="7"/>
        <v>179619.84875449998</v>
      </c>
      <c r="AE24" s="5">
        <f t="shared" si="38"/>
        <v>335864.98749999999</v>
      </c>
      <c r="AF24" s="5">
        <f t="shared" si="22"/>
        <v>117057.20082629999</v>
      </c>
      <c r="AG24" s="5">
        <f t="shared" si="8"/>
        <v>452922.18832630001</v>
      </c>
      <c r="AI24" s="5">
        <f t="shared" si="39"/>
        <v>301.96249999999998</v>
      </c>
      <c r="AJ24" s="5">
        <f t="shared" si="23"/>
        <v>105.2413509</v>
      </c>
      <c r="AK24" s="5">
        <f t="shared" si="9"/>
        <v>407.20385089999996</v>
      </c>
      <c r="AM24" s="5">
        <f t="shared" si="40"/>
        <v>20728.224999999999</v>
      </c>
      <c r="AN24" s="5">
        <f t="shared" si="24"/>
        <v>7224.2957346000003</v>
      </c>
      <c r="AO24" s="5">
        <f t="shared" si="10"/>
        <v>27952.520734599999</v>
      </c>
      <c r="AQ24" s="5">
        <f t="shared" si="41"/>
        <v>180127.67499999999</v>
      </c>
      <c r="AR24" s="5">
        <f t="shared" si="25"/>
        <v>62778.920731799997</v>
      </c>
      <c r="AS24" s="5">
        <f t="shared" si="11"/>
        <v>242906.59573179999</v>
      </c>
      <c r="AU24" s="5">
        <f t="shared" si="42"/>
        <v>280188.125</v>
      </c>
      <c r="AV24" s="5">
        <f t="shared" si="26"/>
        <v>97652.446185000008</v>
      </c>
      <c r="AW24" s="5">
        <f t="shared" si="12"/>
        <v>377840.57118500001</v>
      </c>
      <c r="AY24" s="5">
        <f t="shared" si="43"/>
        <v>24792.774999999998</v>
      </c>
      <c r="AZ24" s="5">
        <f t="shared" si="27"/>
        <v>8640.8912813999996</v>
      </c>
      <c r="BA24" s="5">
        <f t="shared" si="13"/>
        <v>33433.666281400001</v>
      </c>
      <c r="BC24" s="5">
        <f t="shared" si="44"/>
        <v>11523.575000000001</v>
      </c>
      <c r="BD24" s="5">
        <f t="shared" si="28"/>
        <v>4016.2490382000001</v>
      </c>
      <c r="BE24" s="5">
        <f t="shared" si="14"/>
        <v>15539.8240382</v>
      </c>
      <c r="BG24" s="5">
        <f t="shared" si="45"/>
        <v>7743.8375000000005</v>
      </c>
      <c r="BH24" s="5">
        <f t="shared" si="29"/>
        <v>2698.9176459</v>
      </c>
      <c r="BI24" s="5">
        <f t="shared" si="15"/>
        <v>10442.755145900001</v>
      </c>
      <c r="BK24" s="5">
        <f t="shared" si="46"/>
        <v>97266.225000000006</v>
      </c>
      <c r="BL24" s="5">
        <f t="shared" si="30"/>
        <v>33899.669382600005</v>
      </c>
      <c r="BM24" s="5">
        <f t="shared" si="16"/>
        <v>131165.8943826</v>
      </c>
      <c r="BO24" s="5">
        <f t="shared" si="47"/>
        <v>525006.82499999995</v>
      </c>
      <c r="BP24" s="5">
        <f t="shared" si="31"/>
        <v>182977.77868019999</v>
      </c>
      <c r="BQ24" s="5">
        <f t="shared" si="17"/>
        <v>707984.60368019994</v>
      </c>
      <c r="BR24" s="5"/>
      <c r="BS24" s="5">
        <f t="shared" si="48"/>
        <v>2244945.4125000001</v>
      </c>
      <c r="BT24" s="5">
        <f t="shared" si="32"/>
        <v>782418.63777210005</v>
      </c>
      <c r="BU24" s="5">
        <f t="shared" si="18"/>
        <v>3027364.0502721001</v>
      </c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</row>
    <row r="25" spans="1:87" x14ac:dyDescent="0.2">
      <c r="A25" s="32">
        <v>45566</v>
      </c>
      <c r="D25" s="3">
        <v>1981588</v>
      </c>
      <c r="G25" s="3">
        <f t="shared" si="3"/>
        <v>0</v>
      </c>
      <c r="H25" s="3">
        <f t="shared" si="4"/>
        <v>1981588</v>
      </c>
      <c r="I25" s="3">
        <f t="shared" si="0"/>
        <v>1981588</v>
      </c>
      <c r="L25" s="5">
        <v>730267</v>
      </c>
      <c r="M25" s="5">
        <f t="shared" si="1"/>
        <v>730267</v>
      </c>
      <c r="O25" s="5"/>
      <c r="P25" s="3">
        <f t="shared" si="33"/>
        <v>1251321.3007119999</v>
      </c>
      <c r="Q25" s="5">
        <f t="shared" si="5"/>
        <v>1251321.3007119999</v>
      </c>
      <c r="R25" s="5"/>
      <c r="S25" s="5"/>
      <c r="T25" s="5">
        <f t="shared" si="19"/>
        <v>1592.8004344000001</v>
      </c>
      <c r="U25" s="5">
        <f t="shared" si="6"/>
        <v>1592.8004344000001</v>
      </c>
      <c r="W25" s="5"/>
      <c r="X25" s="5">
        <f t="shared" si="20"/>
        <v>377.8888316</v>
      </c>
      <c r="Y25" s="5">
        <f t="shared" si="2"/>
        <v>377.8888316</v>
      </c>
      <c r="AB25" s="5">
        <f t="shared" si="21"/>
        <v>43092.603442</v>
      </c>
      <c r="AC25" s="5">
        <f t="shared" si="7"/>
        <v>43092.603442</v>
      </c>
      <c r="AF25" s="5">
        <f t="shared" si="22"/>
        <v>108660.5761388</v>
      </c>
      <c r="AG25" s="5">
        <f t="shared" si="8"/>
        <v>108660.5761388</v>
      </c>
      <c r="AJ25" s="5">
        <f t="shared" si="23"/>
        <v>97.692288399999995</v>
      </c>
      <c r="AK25" s="5">
        <f t="shared" si="9"/>
        <v>97.692288399999995</v>
      </c>
      <c r="AN25" s="5">
        <f t="shared" si="24"/>
        <v>6706.0901095999998</v>
      </c>
      <c r="AO25" s="5">
        <f t="shared" si="10"/>
        <v>6706.0901095999998</v>
      </c>
      <c r="AR25" s="5">
        <f t="shared" si="25"/>
        <v>58275.7288568</v>
      </c>
      <c r="AS25" s="5">
        <f t="shared" si="11"/>
        <v>58275.7288568</v>
      </c>
      <c r="AV25" s="5">
        <f t="shared" si="26"/>
        <v>90647.743060000008</v>
      </c>
      <c r="AW25" s="5">
        <f t="shared" si="12"/>
        <v>90647.743060000008</v>
      </c>
      <c r="AZ25" s="5">
        <f t="shared" si="27"/>
        <v>8021.0719063999995</v>
      </c>
      <c r="BA25" s="5">
        <f t="shared" si="13"/>
        <v>8021.0719063999995</v>
      </c>
      <c r="BC25" s="5"/>
      <c r="BD25" s="5">
        <f t="shared" si="28"/>
        <v>3728.1596632000001</v>
      </c>
      <c r="BE25" s="5">
        <f t="shared" si="14"/>
        <v>3728.1596632000001</v>
      </c>
      <c r="BG25" s="5"/>
      <c r="BH25" s="5">
        <f t="shared" si="29"/>
        <v>2505.3217084000003</v>
      </c>
      <c r="BI25" s="5">
        <f t="shared" si="15"/>
        <v>2505.3217084000003</v>
      </c>
      <c r="BK25" s="5"/>
      <c r="BL25" s="5">
        <f t="shared" si="30"/>
        <v>31468.013757600002</v>
      </c>
      <c r="BM25" s="5">
        <f t="shared" si="16"/>
        <v>31468.013757600002</v>
      </c>
      <c r="BO25" s="5"/>
      <c r="BP25" s="5">
        <f t="shared" si="31"/>
        <v>169852.60805519999</v>
      </c>
      <c r="BQ25" s="5">
        <f t="shared" si="17"/>
        <v>169852.60805519999</v>
      </c>
      <c r="BR25" s="5"/>
      <c r="BS25" s="5"/>
      <c r="BT25" s="5">
        <f t="shared" si="32"/>
        <v>726295.00245959999</v>
      </c>
      <c r="BU25" s="5">
        <f t="shared" si="18"/>
        <v>726295.00245959999</v>
      </c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</row>
    <row r="26" spans="1:87" x14ac:dyDescent="0.2">
      <c r="A26" s="32">
        <v>45748</v>
      </c>
      <c r="C26" s="3">
        <v>6435000</v>
      </c>
      <c r="D26" s="3">
        <v>1981588</v>
      </c>
      <c r="G26" s="3">
        <f t="shared" si="3"/>
        <v>6435000</v>
      </c>
      <c r="H26" s="3">
        <f t="shared" si="4"/>
        <v>1981588</v>
      </c>
      <c r="I26" s="3">
        <f t="shared" si="0"/>
        <v>8416588</v>
      </c>
      <c r="K26" s="5">
        <v>2371465</v>
      </c>
      <c r="L26" s="5">
        <v>730267</v>
      </c>
      <c r="M26" s="5">
        <f t="shared" si="1"/>
        <v>3101732</v>
      </c>
      <c r="O26" s="5">
        <f t="shared" si="34"/>
        <v>4063535.1900000004</v>
      </c>
      <c r="P26" s="3">
        <f t="shared" si="33"/>
        <v>1251321.3007119999</v>
      </c>
      <c r="Q26" s="5">
        <f t="shared" si="5"/>
        <v>5314856.4907120001</v>
      </c>
      <c r="R26" s="5"/>
      <c r="S26" s="5">
        <f t="shared" si="35"/>
        <v>5172.4530000000004</v>
      </c>
      <c r="T26" s="5">
        <f t="shared" si="19"/>
        <v>1592.8004344000001</v>
      </c>
      <c r="U26" s="5">
        <f t="shared" si="6"/>
        <v>6765.2534344000005</v>
      </c>
      <c r="W26" s="5">
        <f t="shared" si="36"/>
        <v>1227.1545000000001</v>
      </c>
      <c r="X26" s="5">
        <f t="shared" si="20"/>
        <v>377.8888316</v>
      </c>
      <c r="Y26" s="5">
        <f t="shared" si="2"/>
        <v>1605.0433316000001</v>
      </c>
      <c r="AA26" s="5">
        <f t="shared" si="37"/>
        <v>139938.72749999998</v>
      </c>
      <c r="AB26" s="5">
        <f t="shared" si="21"/>
        <v>43092.603442</v>
      </c>
      <c r="AC26" s="5">
        <f t="shared" si="7"/>
        <v>183031.33094199997</v>
      </c>
      <c r="AE26" s="5">
        <f t="shared" si="38"/>
        <v>352863.86849999998</v>
      </c>
      <c r="AF26" s="5">
        <f t="shared" si="22"/>
        <v>108660.5761388</v>
      </c>
      <c r="AG26" s="5">
        <f t="shared" si="8"/>
        <v>461524.44463879999</v>
      </c>
      <c r="AI26" s="5">
        <f t="shared" si="39"/>
        <v>317.24549999999999</v>
      </c>
      <c r="AJ26" s="5">
        <f t="shared" si="23"/>
        <v>97.692288399999995</v>
      </c>
      <c r="AK26" s="5">
        <f t="shared" si="9"/>
        <v>414.93778839999999</v>
      </c>
      <c r="AM26" s="5">
        <f t="shared" si="40"/>
        <v>21777.327000000001</v>
      </c>
      <c r="AN26" s="5">
        <f t="shared" si="24"/>
        <v>6706.0901095999998</v>
      </c>
      <c r="AO26" s="5">
        <f t="shared" si="10"/>
        <v>28483.417109599999</v>
      </c>
      <c r="AQ26" s="5">
        <f t="shared" si="41"/>
        <v>189244.34099999999</v>
      </c>
      <c r="AR26" s="5">
        <f t="shared" si="25"/>
        <v>58275.7288568</v>
      </c>
      <c r="AS26" s="5">
        <f t="shared" si="11"/>
        <v>247520.06985679999</v>
      </c>
      <c r="AU26" s="5">
        <f t="shared" si="42"/>
        <v>294369.07500000001</v>
      </c>
      <c r="AV26" s="5">
        <f t="shared" si="26"/>
        <v>90647.743060000008</v>
      </c>
      <c r="AW26" s="5">
        <f t="shared" si="12"/>
        <v>385016.81806000002</v>
      </c>
      <c r="AY26" s="5">
        <f t="shared" si="43"/>
        <v>26047.593000000001</v>
      </c>
      <c r="AZ26" s="5">
        <f t="shared" si="27"/>
        <v>8021.0719063999995</v>
      </c>
      <c r="BA26" s="5">
        <f t="shared" si="13"/>
        <v>34068.664906400001</v>
      </c>
      <c r="BC26" s="5">
        <f t="shared" si="44"/>
        <v>12106.809000000001</v>
      </c>
      <c r="BD26" s="5">
        <f t="shared" si="28"/>
        <v>3728.1596632000001</v>
      </c>
      <c r="BE26" s="5">
        <f t="shared" si="14"/>
        <v>15834.968663200001</v>
      </c>
      <c r="BG26" s="5">
        <f t="shared" si="45"/>
        <v>8135.7705000000005</v>
      </c>
      <c r="BH26" s="5">
        <f t="shared" si="29"/>
        <v>2505.3217084000003</v>
      </c>
      <c r="BI26" s="5">
        <f t="shared" si="15"/>
        <v>10641.092208400001</v>
      </c>
      <c r="BK26" s="5">
        <f t="shared" si="46"/>
        <v>102189.087</v>
      </c>
      <c r="BL26" s="5">
        <f t="shared" si="30"/>
        <v>31468.013757600002</v>
      </c>
      <c r="BM26" s="5">
        <f t="shared" si="16"/>
        <v>133657.10075760001</v>
      </c>
      <c r="BO26" s="5">
        <f t="shared" si="47"/>
        <v>551578.59899999993</v>
      </c>
      <c r="BP26" s="5">
        <f t="shared" si="31"/>
        <v>169852.60805519999</v>
      </c>
      <c r="BQ26" s="5">
        <f t="shared" si="17"/>
        <v>721431.20705519989</v>
      </c>
      <c r="BR26" s="5"/>
      <c r="BS26" s="5">
        <f t="shared" si="48"/>
        <v>2358567.1395</v>
      </c>
      <c r="BT26" s="5">
        <f t="shared" si="32"/>
        <v>726295.00245959999</v>
      </c>
      <c r="BU26" s="5">
        <f t="shared" si="18"/>
        <v>3084862.1419596002</v>
      </c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</row>
    <row r="27" spans="1:87" x14ac:dyDescent="0.2">
      <c r="A27" s="32">
        <v>45931</v>
      </c>
      <c r="D27" s="3">
        <v>1820713</v>
      </c>
      <c r="G27" s="3">
        <f t="shared" si="3"/>
        <v>0</v>
      </c>
      <c r="H27" s="3">
        <f t="shared" si="4"/>
        <v>1820713</v>
      </c>
      <c r="I27" s="3">
        <f t="shared" si="0"/>
        <v>1820713</v>
      </c>
      <c r="L27" s="5">
        <v>670980</v>
      </c>
      <c r="M27" s="5">
        <f t="shared" si="1"/>
        <v>670980</v>
      </c>
      <c r="O27" s="5"/>
      <c r="P27" s="3">
        <f t="shared" si="33"/>
        <v>1149732.920962</v>
      </c>
      <c r="Q27" s="5">
        <f t="shared" si="5"/>
        <v>1149732.920962</v>
      </c>
      <c r="R27" s="5"/>
      <c r="S27" s="5"/>
      <c r="T27" s="5">
        <f t="shared" si="19"/>
        <v>1463.4891094</v>
      </c>
      <c r="U27" s="5">
        <f t="shared" si="6"/>
        <v>1463.4891094</v>
      </c>
      <c r="W27" s="5"/>
      <c r="X27" s="5">
        <f t="shared" si="20"/>
        <v>347.20996910000002</v>
      </c>
      <c r="Y27" s="5">
        <f t="shared" si="2"/>
        <v>347.20996910000002</v>
      </c>
      <c r="AB27" s="5">
        <f t="shared" si="21"/>
        <v>39594.135254499997</v>
      </c>
      <c r="AC27" s="5">
        <f t="shared" si="7"/>
        <v>39594.135254499997</v>
      </c>
      <c r="AF27" s="5">
        <f t="shared" si="22"/>
        <v>99838.979426299993</v>
      </c>
      <c r="AG27" s="5">
        <f t="shared" si="8"/>
        <v>99838.979426299993</v>
      </c>
      <c r="AJ27" s="5">
        <f t="shared" si="23"/>
        <v>89.761150900000004</v>
      </c>
      <c r="AK27" s="5">
        <f t="shared" si="9"/>
        <v>89.761150900000004</v>
      </c>
      <c r="AN27" s="5">
        <f t="shared" si="24"/>
        <v>6161.6569345999997</v>
      </c>
      <c r="AO27" s="5">
        <f t="shared" si="10"/>
        <v>6161.6569345999997</v>
      </c>
      <c r="AR27" s="5">
        <f t="shared" si="25"/>
        <v>53544.620331799997</v>
      </c>
      <c r="AS27" s="5">
        <f t="shared" si="11"/>
        <v>53544.620331799997</v>
      </c>
      <c r="AV27" s="5">
        <f t="shared" si="26"/>
        <v>83288.516185</v>
      </c>
      <c r="AW27" s="5">
        <f t="shared" si="12"/>
        <v>83288.516185</v>
      </c>
      <c r="AZ27" s="5">
        <f t="shared" si="27"/>
        <v>7369.8820814000001</v>
      </c>
      <c r="BA27" s="5">
        <f t="shared" si="13"/>
        <v>7369.8820814000001</v>
      </c>
      <c r="BC27" s="5"/>
      <c r="BD27" s="5">
        <f t="shared" si="28"/>
        <v>3425.4894382000002</v>
      </c>
      <c r="BE27" s="5">
        <f t="shared" si="14"/>
        <v>3425.4894382000002</v>
      </c>
      <c r="BG27" s="5"/>
      <c r="BH27" s="5">
        <f t="shared" si="29"/>
        <v>2301.9274459000003</v>
      </c>
      <c r="BI27" s="5">
        <f t="shared" si="15"/>
        <v>2301.9274459000003</v>
      </c>
      <c r="BK27" s="5"/>
      <c r="BL27" s="5">
        <f t="shared" si="30"/>
        <v>28913.286582600002</v>
      </c>
      <c r="BM27" s="5">
        <f t="shared" si="16"/>
        <v>28913.286582600002</v>
      </c>
      <c r="BO27" s="5"/>
      <c r="BP27" s="5">
        <f t="shared" si="31"/>
        <v>156063.14308019998</v>
      </c>
      <c r="BQ27" s="5">
        <f t="shared" si="17"/>
        <v>156063.14308019998</v>
      </c>
      <c r="BR27" s="5"/>
      <c r="BS27" s="5"/>
      <c r="BT27" s="5">
        <f t="shared" si="32"/>
        <v>667330.82397210004</v>
      </c>
      <c r="BU27" s="5">
        <f t="shared" si="18"/>
        <v>667330.82397210004</v>
      </c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</row>
    <row r="28" spans="1:87" x14ac:dyDescent="0.2">
      <c r="A28" s="32">
        <v>46113</v>
      </c>
      <c r="C28" s="3">
        <v>6755000</v>
      </c>
      <c r="D28" s="3">
        <v>168875</v>
      </c>
      <c r="G28" s="3">
        <f t="shared" si="3"/>
        <v>6755000</v>
      </c>
      <c r="H28" s="3">
        <f t="shared" si="4"/>
        <v>168875</v>
      </c>
      <c r="I28" s="3">
        <f t="shared" si="0"/>
        <v>6923875</v>
      </c>
      <c r="K28" s="5">
        <v>2489393.1300000004</v>
      </c>
      <c r="L28" s="5">
        <v>62234.828250000006</v>
      </c>
      <c r="M28" s="5">
        <f t="shared" si="1"/>
        <v>2551627.9582500001</v>
      </c>
      <c r="O28" s="5">
        <f t="shared" si="34"/>
        <v>4265606.87</v>
      </c>
      <c r="P28" s="3">
        <f t="shared" si="33"/>
        <v>106640.17175000001</v>
      </c>
      <c r="Q28" s="5">
        <f t="shared" si="5"/>
        <v>4372247.0417499999</v>
      </c>
      <c r="R28" s="5"/>
      <c r="S28" s="5">
        <f>G28*$U$6</f>
        <v>5429.6689999999999</v>
      </c>
      <c r="T28" s="5">
        <f>H28*$U$6</f>
        <v>135.741725</v>
      </c>
      <c r="U28" s="5">
        <f t="shared" si="6"/>
        <v>5565.4107249999997</v>
      </c>
      <c r="W28" s="5">
        <f>G28*$Y$6</f>
        <v>1288.1785</v>
      </c>
      <c r="X28" s="5">
        <f>H28*$Y$6</f>
        <v>32.204462499999998</v>
      </c>
      <c r="Y28" s="5">
        <f t="shared" si="2"/>
        <v>1320.3829625000001</v>
      </c>
      <c r="AA28" s="5">
        <f>G28*$AC$6</f>
        <v>146897.60749999998</v>
      </c>
      <c r="AB28" s="5">
        <f>H28*$AC$6</f>
        <v>3672.4401874999999</v>
      </c>
      <c r="AC28" s="5">
        <f t="shared" si="7"/>
        <v>150570.04768749999</v>
      </c>
      <c r="AE28" s="5">
        <f>G28*$AG$6</f>
        <v>370411.1005</v>
      </c>
      <c r="AF28" s="5">
        <f>H28*$AG$6</f>
        <v>9260.2775124999989</v>
      </c>
      <c r="AG28" s="5">
        <f t="shared" si="8"/>
        <v>379671.3780125</v>
      </c>
      <c r="AI28" s="5">
        <f>G28*$AK$6</f>
        <v>333.0215</v>
      </c>
      <c r="AJ28" s="5">
        <f>H28*$AK$6</f>
        <v>8.3255374999999994</v>
      </c>
      <c r="AK28" s="5">
        <f t="shared" si="9"/>
        <v>341.3470375</v>
      </c>
      <c r="AM28" s="5">
        <f>G28*$AO$6</f>
        <v>22860.271000000001</v>
      </c>
      <c r="AN28" s="5">
        <f>H28*$AO$6</f>
        <v>571.50677499999995</v>
      </c>
      <c r="AO28" s="5">
        <f t="shared" si="10"/>
        <v>23431.777775000002</v>
      </c>
      <c r="AQ28" s="5">
        <f>G28*$AS$6</f>
        <v>198655.09299999999</v>
      </c>
      <c r="AR28" s="5">
        <f>H28*$AS$6</f>
        <v>4966.3773250000004</v>
      </c>
      <c r="AS28" s="5">
        <f t="shared" si="11"/>
        <v>203621.470325</v>
      </c>
      <c r="AU28" s="5">
        <f>G28*$AW$6</f>
        <v>309007.47500000003</v>
      </c>
      <c r="AV28" s="5">
        <f>H28*$AW$6</f>
        <v>7725.1868750000003</v>
      </c>
      <c r="AW28" s="5">
        <f t="shared" si="12"/>
        <v>316732.66187500005</v>
      </c>
      <c r="AY28" s="5">
        <f>G28*$BA$6</f>
        <v>27342.888999999999</v>
      </c>
      <c r="AZ28" s="5">
        <f>H28*$BA$6</f>
        <v>683.572225</v>
      </c>
      <c r="BA28" s="5">
        <f t="shared" si="13"/>
        <v>28026.461224999999</v>
      </c>
      <c r="BC28" s="5">
        <f>G28*$BE$6</f>
        <v>12708.857</v>
      </c>
      <c r="BD28" s="5">
        <f>H28*$BE$6</f>
        <v>317.72142500000001</v>
      </c>
      <c r="BE28" s="5">
        <f t="shared" si="14"/>
        <v>13026.578425</v>
      </c>
      <c r="BG28" s="5">
        <f>G28*$BI$6</f>
        <v>8540.3465000000015</v>
      </c>
      <c r="BH28" s="5">
        <f>H28*$BI$6</f>
        <v>213.50866250000001</v>
      </c>
      <c r="BI28" s="5">
        <f t="shared" si="15"/>
        <v>8753.8551625000018</v>
      </c>
      <c r="BK28" s="5">
        <f>G28*$BM$6</f>
        <v>107270.751</v>
      </c>
      <c r="BL28" s="5">
        <f>H28*$BM$6</f>
        <v>2681.768775</v>
      </c>
      <c r="BM28" s="5">
        <f t="shared" si="16"/>
        <v>109952.51977500001</v>
      </c>
      <c r="BO28" s="5">
        <f>G28*$BQ$6</f>
        <v>579007.527</v>
      </c>
      <c r="BP28" s="5">
        <f>H28*$BQ$6</f>
        <v>14475.188174999999</v>
      </c>
      <c r="BQ28" s="5">
        <f t="shared" si="17"/>
        <v>593482.71517500002</v>
      </c>
      <c r="BR28" s="5"/>
      <c r="BS28" s="5">
        <f>G28*$BU$6</f>
        <v>2475854.0835000002</v>
      </c>
      <c r="BT28" s="5">
        <f>H28*$BU$6</f>
        <v>61896.352087500003</v>
      </c>
      <c r="BU28" s="5">
        <f t="shared" si="18"/>
        <v>2537750.4355875002</v>
      </c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</row>
    <row r="29" spans="1:87" x14ac:dyDescent="0.2">
      <c r="A29" s="32">
        <v>46296</v>
      </c>
      <c r="F29" s="3">
        <v>2301900</v>
      </c>
      <c r="G29" s="3">
        <f t="shared" si="3"/>
        <v>0</v>
      </c>
      <c r="H29" s="3">
        <f t="shared" si="4"/>
        <v>2301900</v>
      </c>
      <c r="I29" s="3">
        <f t="shared" ref="I29:I47" si="49">C29+D29+E29+F29</f>
        <v>2301900</v>
      </c>
      <c r="L29" s="5">
        <v>848309.99939999997</v>
      </c>
      <c r="M29" s="5">
        <f t="shared" si="1"/>
        <v>848309.99939999997</v>
      </c>
      <c r="O29" s="5"/>
      <c r="P29" s="3">
        <f t="shared" si="33"/>
        <v>1453590.0005999999</v>
      </c>
      <c r="Q29" s="5">
        <f t="shared" si="5"/>
        <v>1453590.0005999999</v>
      </c>
      <c r="R29" s="5"/>
      <c r="S29" s="5"/>
      <c r="T29" s="5">
        <f t="shared" ref="T29:T48" si="50">H29*$U$6</f>
        <v>1850.26722</v>
      </c>
      <c r="U29" s="5">
        <f t="shared" si="6"/>
        <v>1850.26722</v>
      </c>
      <c r="W29" s="5"/>
      <c r="X29" s="5">
        <f t="shared" ref="X29:X47" si="51">H29*$Y$6</f>
        <v>438.97233</v>
      </c>
      <c r="Y29" s="5">
        <f t="shared" si="2"/>
        <v>438.97233</v>
      </c>
      <c r="AB29" s="5">
        <f t="shared" ref="AB29:AB48" si="52">H29*$AC$6</f>
        <v>50058.268349999998</v>
      </c>
      <c r="AC29" s="5">
        <f t="shared" si="7"/>
        <v>50058.268349999998</v>
      </c>
      <c r="AF29" s="5">
        <f t="shared" ref="AF29:AF48" si="53">H29*$AG$6</f>
        <v>126224.91669</v>
      </c>
      <c r="AG29" s="5">
        <f t="shared" si="8"/>
        <v>126224.91669</v>
      </c>
      <c r="AJ29" s="5">
        <f t="shared" ref="AJ29:AJ48" si="54">H29*$AK$6</f>
        <v>113.48367</v>
      </c>
      <c r="AK29" s="5">
        <f t="shared" si="9"/>
        <v>113.48367</v>
      </c>
      <c r="AN29" s="5">
        <f t="shared" ref="AN29:AN48" si="55">H29*$AO$6</f>
        <v>7790.0899799999997</v>
      </c>
      <c r="AO29" s="5">
        <f t="shared" si="10"/>
        <v>7790.0899799999997</v>
      </c>
      <c r="AR29" s="5">
        <f t="shared" ref="AR29:AR48" si="56">H29*$AS$6</f>
        <v>67695.656340000001</v>
      </c>
      <c r="AS29" s="5">
        <f t="shared" si="11"/>
        <v>67695.656340000001</v>
      </c>
      <c r="AV29" s="5">
        <f t="shared" ref="AV29:AV47" si="57">H29*$AW$6</f>
        <v>105300.4155</v>
      </c>
      <c r="AW29" s="5">
        <f t="shared" si="12"/>
        <v>105300.4155</v>
      </c>
      <c r="AZ29" s="5">
        <f t="shared" ref="AZ29:AZ48" si="58">H29*$BA$6</f>
        <v>9317.6308200000003</v>
      </c>
      <c r="BA29" s="5">
        <f t="shared" si="13"/>
        <v>9317.6308200000003</v>
      </c>
      <c r="BC29" s="5"/>
      <c r="BD29" s="5">
        <f t="shared" ref="BD29:BD48" si="59">H29*$BE$6</f>
        <v>4330.7946600000005</v>
      </c>
      <c r="BE29" s="5">
        <f t="shared" si="14"/>
        <v>4330.7946600000005</v>
      </c>
      <c r="BG29" s="5"/>
      <c r="BH29" s="5">
        <f t="shared" ref="BH29:BH48" si="60">H29*$BI$6</f>
        <v>2910.2921700000002</v>
      </c>
      <c r="BI29" s="5">
        <f t="shared" si="15"/>
        <v>2910.2921700000002</v>
      </c>
      <c r="BK29" s="5"/>
      <c r="BL29" s="5">
        <f t="shared" ref="BL29:BL48" si="61">H29*$BM$6</f>
        <v>36554.632380000003</v>
      </c>
      <c r="BM29" s="5">
        <f t="shared" si="16"/>
        <v>36554.632380000003</v>
      </c>
      <c r="BO29" s="5"/>
      <c r="BP29" s="5">
        <f t="shared" ref="BP29:BP48" si="62">H29*$BQ$6</f>
        <v>197308.27925999998</v>
      </c>
      <c r="BQ29" s="5">
        <f t="shared" si="17"/>
        <v>197308.27925999998</v>
      </c>
      <c r="BR29" s="5"/>
      <c r="BS29" s="5"/>
      <c r="BT29" s="5">
        <f t="shared" ref="BT29:BT48" si="63">H29*$BU$6</f>
        <v>843696.30122999998</v>
      </c>
      <c r="BU29" s="5">
        <f t="shared" si="18"/>
        <v>843696.30122999998</v>
      </c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</row>
    <row r="30" spans="1:87" x14ac:dyDescent="0.2">
      <c r="A30" s="32">
        <v>46478</v>
      </c>
      <c r="C30" s="3">
        <f>7095000-7095000</f>
        <v>0</v>
      </c>
      <c r="E30" s="3">
        <v>5765000</v>
      </c>
      <c r="F30" s="3">
        <v>1918250</v>
      </c>
      <c r="G30" s="3">
        <f t="shared" si="3"/>
        <v>5765000</v>
      </c>
      <c r="H30" s="3">
        <f t="shared" si="4"/>
        <v>1918250</v>
      </c>
      <c r="I30" s="3">
        <f t="shared" si="49"/>
        <v>7683250</v>
      </c>
      <c r="K30" s="5">
        <v>2124552.39</v>
      </c>
      <c r="L30" s="5">
        <v>706924.99950000003</v>
      </c>
      <c r="M30" s="5">
        <f t="shared" si="1"/>
        <v>2831477.3895</v>
      </c>
      <c r="O30" s="5">
        <f t="shared" si="34"/>
        <v>3640447.6100000003</v>
      </c>
      <c r="P30" s="3">
        <f t="shared" si="33"/>
        <v>1211325.0005000001</v>
      </c>
      <c r="Q30" s="5">
        <f t="shared" si="5"/>
        <v>4851772.6105000004</v>
      </c>
      <c r="R30" s="5"/>
      <c r="S30" s="5">
        <f t="shared" ref="S30:S48" si="64">G30*$U$6</f>
        <v>4633.9070000000002</v>
      </c>
      <c r="T30" s="5">
        <f t="shared" si="50"/>
        <v>1541.8893500000001</v>
      </c>
      <c r="U30" s="5">
        <f t="shared" si="6"/>
        <v>6175.7963500000005</v>
      </c>
      <c r="W30" s="5">
        <f t="shared" ref="W30:W46" si="65">G30*$Y$6</f>
        <v>1099.3855000000001</v>
      </c>
      <c r="X30" s="5">
        <f t="shared" si="51"/>
        <v>365.81027499999999</v>
      </c>
      <c r="Y30" s="5">
        <f t="shared" si="2"/>
        <v>1465.1957750000001</v>
      </c>
      <c r="AA30" s="5">
        <f t="shared" ref="AA30:AA48" si="66">G30*$AC$6</f>
        <v>125368.57249999999</v>
      </c>
      <c r="AB30" s="5">
        <f t="shared" si="52"/>
        <v>41715.223624999999</v>
      </c>
      <c r="AC30" s="5">
        <f t="shared" si="7"/>
        <v>167083.79612499999</v>
      </c>
      <c r="AE30" s="5">
        <f t="shared" ref="AE30:AE48" si="67">G30*$AG$6</f>
        <v>316124.35149999999</v>
      </c>
      <c r="AF30" s="5">
        <f t="shared" si="53"/>
        <v>105187.43057499999</v>
      </c>
      <c r="AG30" s="5">
        <f t="shared" si="8"/>
        <v>421311.782075</v>
      </c>
      <c r="AI30" s="5">
        <f t="shared" ref="AI30:AI48" si="68">G30*$AK$6</f>
        <v>284.21449999999999</v>
      </c>
      <c r="AJ30" s="5">
        <f t="shared" si="54"/>
        <v>94.569724999999991</v>
      </c>
      <c r="AK30" s="5">
        <f t="shared" si="9"/>
        <v>378.78422499999999</v>
      </c>
      <c r="AM30" s="5">
        <f t="shared" ref="AM30:AM48" si="69">G30*$AO$6</f>
        <v>19509.913</v>
      </c>
      <c r="AN30" s="5">
        <f t="shared" si="55"/>
        <v>6491.7416499999999</v>
      </c>
      <c r="AO30" s="5">
        <f t="shared" si="10"/>
        <v>26001.65465</v>
      </c>
      <c r="AQ30" s="5">
        <f t="shared" ref="AQ30:AQ48" si="70">G30*$AS$6</f>
        <v>169540.579</v>
      </c>
      <c r="AR30" s="5">
        <f t="shared" si="56"/>
        <v>56413.046950000004</v>
      </c>
      <c r="AS30" s="5">
        <f t="shared" si="11"/>
        <v>225953.62595000002</v>
      </c>
      <c r="AU30" s="5">
        <f t="shared" ref="AU30:AU46" si="71">G30*$AW$6</f>
        <v>263719.92499999999</v>
      </c>
      <c r="AV30" s="5">
        <f t="shared" si="57"/>
        <v>87750.346250000002</v>
      </c>
      <c r="AW30" s="5">
        <f t="shared" si="12"/>
        <v>351470.27124999999</v>
      </c>
      <c r="AY30" s="5">
        <f t="shared" ref="AY30:AY48" si="72">G30*$BA$6</f>
        <v>23335.566999999999</v>
      </c>
      <c r="AZ30" s="5">
        <f t="shared" si="58"/>
        <v>7764.6923499999994</v>
      </c>
      <c r="BA30" s="5">
        <f t="shared" si="13"/>
        <v>31100.25935</v>
      </c>
      <c r="BC30" s="5">
        <f t="shared" ref="BC30:BC48" si="73">G30*$BE$6</f>
        <v>10846.271000000001</v>
      </c>
      <c r="BD30" s="5">
        <f t="shared" si="59"/>
        <v>3608.9955500000001</v>
      </c>
      <c r="BE30" s="5">
        <f t="shared" si="14"/>
        <v>14455.26655</v>
      </c>
      <c r="BG30" s="5">
        <f t="shared" ref="BG30:BG48" si="74">G30*$BI$6</f>
        <v>7288.6895000000004</v>
      </c>
      <c r="BH30" s="5">
        <f t="shared" si="60"/>
        <v>2425.2434750000002</v>
      </c>
      <c r="BI30" s="5">
        <f t="shared" si="15"/>
        <v>9713.9329749999997</v>
      </c>
      <c r="BK30" s="5">
        <f t="shared" ref="BK30:BK48" si="75">G30*$BM$6</f>
        <v>91549.353000000003</v>
      </c>
      <c r="BL30" s="5">
        <f t="shared" si="61"/>
        <v>30462.193650000001</v>
      </c>
      <c r="BM30" s="5">
        <f t="shared" si="16"/>
        <v>122011.54665</v>
      </c>
      <c r="BO30" s="5">
        <f t="shared" ref="BO30:BO48" si="76">G30*$BQ$6</f>
        <v>494149.28099999996</v>
      </c>
      <c r="BP30" s="5">
        <f t="shared" si="62"/>
        <v>164423.56604999999</v>
      </c>
      <c r="BQ30" s="5">
        <f t="shared" si="17"/>
        <v>658572.84704999998</v>
      </c>
      <c r="BR30" s="5"/>
      <c r="BS30" s="5">
        <f t="shared" ref="BS30:BS48" si="77">G30*$BU$6</f>
        <v>2112997.6005000002</v>
      </c>
      <c r="BT30" s="5">
        <f t="shared" si="63"/>
        <v>703080.25102500001</v>
      </c>
      <c r="BU30" s="5">
        <f t="shared" si="18"/>
        <v>2816077.8515250003</v>
      </c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</row>
    <row r="31" spans="1:87" x14ac:dyDescent="0.2">
      <c r="A31" s="32">
        <v>46661</v>
      </c>
      <c r="F31" s="3">
        <v>1774125</v>
      </c>
      <c r="G31" s="3">
        <f t="shared" si="3"/>
        <v>0</v>
      </c>
      <c r="H31" s="3">
        <f t="shared" si="4"/>
        <v>1774125</v>
      </c>
      <c r="I31" s="3">
        <f t="shared" si="49"/>
        <v>1774125</v>
      </c>
      <c r="L31" s="5">
        <v>653811.18975000002</v>
      </c>
      <c r="M31" s="5">
        <f t="shared" si="1"/>
        <v>653811.18975000002</v>
      </c>
      <c r="O31" s="5"/>
      <c r="P31" s="3">
        <f t="shared" si="33"/>
        <v>1120313.8102500001</v>
      </c>
      <c r="Q31" s="5">
        <f t="shared" si="5"/>
        <v>1120313.8102500001</v>
      </c>
      <c r="R31" s="5"/>
      <c r="S31" s="5"/>
      <c r="T31" s="5">
        <f t="shared" si="50"/>
        <v>1426.0416749999999</v>
      </c>
      <c r="U31" s="5">
        <f t="shared" si="6"/>
        <v>1426.0416749999999</v>
      </c>
      <c r="W31" s="5"/>
      <c r="X31" s="5">
        <f t="shared" si="51"/>
        <v>338.32563750000003</v>
      </c>
      <c r="Y31" s="5">
        <f t="shared" si="2"/>
        <v>338.32563750000003</v>
      </c>
      <c r="AB31" s="5">
        <f t="shared" si="52"/>
        <v>38581.009312499998</v>
      </c>
      <c r="AC31" s="5">
        <f t="shared" si="7"/>
        <v>38581.009312499998</v>
      </c>
      <c r="AF31" s="5">
        <f t="shared" si="53"/>
        <v>97284.321787499997</v>
      </c>
      <c r="AG31" s="5">
        <f t="shared" si="8"/>
        <v>97284.321787499997</v>
      </c>
      <c r="AJ31" s="5">
        <f t="shared" si="54"/>
        <v>87.464362499999993</v>
      </c>
      <c r="AK31" s="5">
        <f t="shared" si="9"/>
        <v>87.464362499999993</v>
      </c>
      <c r="AN31" s="5">
        <f t="shared" si="55"/>
        <v>6003.9938249999996</v>
      </c>
      <c r="AO31" s="5">
        <f t="shared" si="10"/>
        <v>6003.9938249999996</v>
      </c>
      <c r="AR31" s="5">
        <f t="shared" si="56"/>
        <v>52174.532475</v>
      </c>
      <c r="AS31" s="5">
        <f t="shared" si="11"/>
        <v>52174.532475</v>
      </c>
      <c r="AV31" s="5">
        <f t="shared" si="57"/>
        <v>81157.348125000004</v>
      </c>
      <c r="AW31" s="5">
        <f t="shared" si="12"/>
        <v>81157.348125000004</v>
      </c>
      <c r="AZ31" s="5">
        <f t="shared" si="58"/>
        <v>7181.303175</v>
      </c>
      <c r="BA31" s="5">
        <f t="shared" si="13"/>
        <v>7181.303175</v>
      </c>
      <c r="BC31" s="5"/>
      <c r="BD31" s="5">
        <f t="shared" si="59"/>
        <v>3337.8387750000002</v>
      </c>
      <c r="BE31" s="5">
        <f t="shared" si="14"/>
        <v>3337.8387750000002</v>
      </c>
      <c r="BG31" s="5"/>
      <c r="BH31" s="5">
        <f t="shared" si="60"/>
        <v>2243.0262375000002</v>
      </c>
      <c r="BI31" s="5">
        <f t="shared" si="15"/>
        <v>2243.0262375000002</v>
      </c>
      <c r="BK31" s="5"/>
      <c r="BL31" s="5">
        <f t="shared" si="61"/>
        <v>28173.459825000002</v>
      </c>
      <c r="BM31" s="5">
        <f t="shared" si="16"/>
        <v>28173.459825000002</v>
      </c>
      <c r="BO31" s="5"/>
      <c r="BP31" s="5">
        <f t="shared" si="62"/>
        <v>152069.83402499999</v>
      </c>
      <c r="BQ31" s="5">
        <f t="shared" si="17"/>
        <v>152069.83402499999</v>
      </c>
      <c r="BR31" s="5"/>
      <c r="BS31" s="5"/>
      <c r="BT31" s="5">
        <f t="shared" si="63"/>
        <v>650255.31101249997</v>
      </c>
      <c r="BU31" s="5">
        <f t="shared" si="18"/>
        <v>650255.31101249997</v>
      </c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</row>
    <row r="32" spans="1:87" x14ac:dyDescent="0.2">
      <c r="A32" s="32">
        <v>46844</v>
      </c>
      <c r="C32" s="3">
        <f>7445000-7445000</f>
        <v>0</v>
      </c>
      <c r="E32" s="3">
        <v>6435000</v>
      </c>
      <c r="F32" s="3">
        <v>1774125</v>
      </c>
      <c r="G32" s="3">
        <f t="shared" si="3"/>
        <v>6435000</v>
      </c>
      <c r="H32" s="3">
        <f t="shared" si="4"/>
        <v>1774125</v>
      </c>
      <c r="I32" s="3">
        <f t="shared" si="49"/>
        <v>8209125</v>
      </c>
      <c r="K32" s="5">
        <v>2371464.81</v>
      </c>
      <c r="L32" s="5">
        <v>653811.18975000002</v>
      </c>
      <c r="M32" s="5">
        <f t="shared" si="1"/>
        <v>3025275.99975</v>
      </c>
      <c r="O32" s="5">
        <f t="shared" si="34"/>
        <v>4063535.1900000004</v>
      </c>
      <c r="P32" s="3">
        <f t="shared" si="33"/>
        <v>1120313.8102500001</v>
      </c>
      <c r="Q32" s="5">
        <f t="shared" si="5"/>
        <v>5183849.0002500005</v>
      </c>
      <c r="R32" s="5"/>
      <c r="S32" s="5">
        <f t="shared" si="64"/>
        <v>5172.4530000000004</v>
      </c>
      <c r="T32" s="5">
        <f t="shared" si="50"/>
        <v>1426.0416749999999</v>
      </c>
      <c r="U32" s="5">
        <f t="shared" si="6"/>
        <v>6598.4946749999999</v>
      </c>
      <c r="W32" s="5">
        <f t="shared" si="65"/>
        <v>1227.1545000000001</v>
      </c>
      <c r="X32" s="5">
        <f t="shared" si="51"/>
        <v>338.32563750000003</v>
      </c>
      <c r="Y32" s="5">
        <f t="shared" si="2"/>
        <v>1565.4801375000002</v>
      </c>
      <c r="AA32" s="5">
        <f t="shared" si="66"/>
        <v>139938.72749999998</v>
      </c>
      <c r="AB32" s="5">
        <f t="shared" si="52"/>
        <v>38581.009312499998</v>
      </c>
      <c r="AC32" s="5">
        <f t="shared" si="7"/>
        <v>178519.73681249999</v>
      </c>
      <c r="AE32" s="5">
        <f t="shared" si="67"/>
        <v>352863.86849999998</v>
      </c>
      <c r="AF32" s="5">
        <f t="shared" si="53"/>
        <v>97284.321787499997</v>
      </c>
      <c r="AG32" s="5">
        <f t="shared" si="8"/>
        <v>450148.19028749998</v>
      </c>
      <c r="AI32" s="5">
        <f t="shared" si="68"/>
        <v>317.24549999999999</v>
      </c>
      <c r="AJ32" s="5">
        <f t="shared" si="54"/>
        <v>87.464362499999993</v>
      </c>
      <c r="AK32" s="5">
        <f t="shared" si="9"/>
        <v>404.70986249999999</v>
      </c>
      <c r="AM32" s="5">
        <f t="shared" si="69"/>
        <v>21777.327000000001</v>
      </c>
      <c r="AN32" s="5">
        <f t="shared" si="55"/>
        <v>6003.9938249999996</v>
      </c>
      <c r="AO32" s="5">
        <f t="shared" si="10"/>
        <v>27781.320825000003</v>
      </c>
      <c r="AQ32" s="5">
        <f t="shared" si="70"/>
        <v>189244.34099999999</v>
      </c>
      <c r="AR32" s="5">
        <f t="shared" si="56"/>
        <v>52174.532475</v>
      </c>
      <c r="AS32" s="5">
        <f t="shared" si="11"/>
        <v>241418.87347499997</v>
      </c>
      <c r="AU32" s="5">
        <f t="shared" si="71"/>
        <v>294369.07500000001</v>
      </c>
      <c r="AV32" s="5">
        <f t="shared" si="57"/>
        <v>81157.348125000004</v>
      </c>
      <c r="AW32" s="5">
        <f t="shared" si="12"/>
        <v>375526.42312500003</v>
      </c>
      <c r="AY32" s="5">
        <f t="shared" si="72"/>
        <v>26047.593000000001</v>
      </c>
      <c r="AZ32" s="5">
        <f t="shared" si="58"/>
        <v>7181.303175</v>
      </c>
      <c r="BA32" s="5">
        <f t="shared" si="13"/>
        <v>33228.896175000002</v>
      </c>
      <c r="BC32" s="5">
        <f t="shared" si="73"/>
        <v>12106.809000000001</v>
      </c>
      <c r="BD32" s="5">
        <f t="shared" si="59"/>
        <v>3337.8387750000002</v>
      </c>
      <c r="BE32" s="5">
        <f t="shared" si="14"/>
        <v>15444.647775000001</v>
      </c>
      <c r="BG32" s="5">
        <f t="shared" si="74"/>
        <v>8135.7705000000005</v>
      </c>
      <c r="BH32" s="5">
        <f t="shared" si="60"/>
        <v>2243.0262375000002</v>
      </c>
      <c r="BI32" s="5">
        <f t="shared" si="15"/>
        <v>10378.796737500001</v>
      </c>
      <c r="BK32" s="5">
        <f t="shared" si="75"/>
        <v>102189.087</v>
      </c>
      <c r="BL32" s="5">
        <f t="shared" si="61"/>
        <v>28173.459825000002</v>
      </c>
      <c r="BM32" s="5">
        <f t="shared" si="16"/>
        <v>130362.546825</v>
      </c>
      <c r="BO32" s="5">
        <f t="shared" si="76"/>
        <v>551578.59899999993</v>
      </c>
      <c r="BP32" s="5">
        <f t="shared" si="62"/>
        <v>152069.83402499999</v>
      </c>
      <c r="BQ32" s="5">
        <f t="shared" si="17"/>
        <v>703648.43302499992</v>
      </c>
      <c r="BR32" s="5"/>
      <c r="BS32" s="5">
        <f t="shared" si="77"/>
        <v>2358567.1395</v>
      </c>
      <c r="BT32" s="5">
        <f t="shared" si="63"/>
        <v>650255.31101249997</v>
      </c>
      <c r="BU32" s="5">
        <f t="shared" si="18"/>
        <v>3008822.4505125</v>
      </c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</row>
    <row r="33" spans="1:87" x14ac:dyDescent="0.2">
      <c r="A33" s="32">
        <v>47027</v>
      </c>
      <c r="F33" s="3">
        <v>1613250</v>
      </c>
      <c r="G33" s="3">
        <f t="shared" si="3"/>
        <v>0</v>
      </c>
      <c r="H33" s="3">
        <f t="shared" si="4"/>
        <v>1613250</v>
      </c>
      <c r="I33" s="3">
        <f t="shared" si="49"/>
        <v>1613250</v>
      </c>
      <c r="L33" s="5">
        <v>594524.56949999987</v>
      </c>
      <c r="M33" s="5">
        <f t="shared" si="1"/>
        <v>594524.56949999987</v>
      </c>
      <c r="O33" s="5"/>
      <c r="P33" s="3">
        <f t="shared" si="33"/>
        <v>1018725.4305</v>
      </c>
      <c r="Q33" s="5">
        <f t="shared" si="5"/>
        <v>1018725.4305</v>
      </c>
      <c r="R33" s="5"/>
      <c r="S33" s="5"/>
      <c r="T33" s="5">
        <f t="shared" si="50"/>
        <v>1296.73035</v>
      </c>
      <c r="U33" s="5">
        <f t="shared" si="6"/>
        <v>1296.73035</v>
      </c>
      <c r="W33" s="5"/>
      <c r="X33" s="5">
        <f t="shared" si="51"/>
        <v>307.64677499999999</v>
      </c>
      <c r="Y33" s="5">
        <f t="shared" si="2"/>
        <v>307.64677499999999</v>
      </c>
      <c r="AB33" s="5">
        <f t="shared" si="52"/>
        <v>35082.541124999996</v>
      </c>
      <c r="AC33" s="5">
        <f t="shared" si="7"/>
        <v>35082.541124999996</v>
      </c>
      <c r="AF33" s="5">
        <f t="shared" si="53"/>
        <v>88462.725074999995</v>
      </c>
      <c r="AG33" s="5">
        <f t="shared" si="8"/>
        <v>88462.725074999995</v>
      </c>
      <c r="AJ33" s="5">
        <f t="shared" si="54"/>
        <v>79.533225000000002</v>
      </c>
      <c r="AK33" s="5">
        <f t="shared" si="9"/>
        <v>79.533225000000002</v>
      </c>
      <c r="AN33" s="5">
        <f t="shared" si="55"/>
        <v>5459.5606500000004</v>
      </c>
      <c r="AO33" s="5">
        <f t="shared" si="10"/>
        <v>5459.5606500000004</v>
      </c>
      <c r="AR33" s="5">
        <f t="shared" si="56"/>
        <v>47443.423949999997</v>
      </c>
      <c r="AS33" s="5">
        <f t="shared" si="11"/>
        <v>47443.423949999997</v>
      </c>
      <c r="AV33" s="5">
        <f t="shared" si="57"/>
        <v>73798.121249999997</v>
      </c>
      <c r="AW33" s="5">
        <f t="shared" si="12"/>
        <v>73798.121249999997</v>
      </c>
      <c r="AZ33" s="5">
        <f t="shared" si="58"/>
        <v>6530.1133499999996</v>
      </c>
      <c r="BA33" s="5">
        <f t="shared" si="13"/>
        <v>6530.1133499999996</v>
      </c>
      <c r="BC33" s="5"/>
      <c r="BD33" s="5">
        <f t="shared" si="59"/>
        <v>3035.1685500000003</v>
      </c>
      <c r="BE33" s="5">
        <f t="shared" si="14"/>
        <v>3035.1685500000003</v>
      </c>
      <c r="BG33" s="5"/>
      <c r="BH33" s="5">
        <f t="shared" si="60"/>
        <v>2039.6319750000002</v>
      </c>
      <c r="BI33" s="5">
        <f t="shared" si="15"/>
        <v>2039.6319750000002</v>
      </c>
      <c r="BK33" s="5"/>
      <c r="BL33" s="5">
        <f t="shared" si="61"/>
        <v>25618.732650000002</v>
      </c>
      <c r="BM33" s="5">
        <f t="shared" si="16"/>
        <v>25618.732650000002</v>
      </c>
      <c r="BO33" s="5"/>
      <c r="BP33" s="5">
        <f t="shared" si="62"/>
        <v>138280.36905000001</v>
      </c>
      <c r="BQ33" s="5">
        <f t="shared" si="17"/>
        <v>138280.36905000001</v>
      </c>
      <c r="BR33" s="5"/>
      <c r="BS33" s="5"/>
      <c r="BT33" s="5">
        <f t="shared" si="63"/>
        <v>591291.13252500002</v>
      </c>
      <c r="BU33" s="5">
        <f t="shared" si="18"/>
        <v>591291.13252500002</v>
      </c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</row>
    <row r="34" spans="1:87" x14ac:dyDescent="0.2">
      <c r="A34" s="32">
        <v>47209</v>
      </c>
      <c r="C34" s="3">
        <f>7820000-7820000</f>
        <v>0</v>
      </c>
      <c r="E34" s="3">
        <v>6760000</v>
      </c>
      <c r="F34" s="3">
        <v>1613250</v>
      </c>
      <c r="G34" s="3">
        <f t="shared" si="3"/>
        <v>6760000</v>
      </c>
      <c r="H34" s="3">
        <f t="shared" si="4"/>
        <v>1613250</v>
      </c>
      <c r="I34" s="3">
        <f t="shared" si="49"/>
        <v>8373250</v>
      </c>
      <c r="K34" s="5">
        <v>2491235.7599999998</v>
      </c>
      <c r="L34" s="5">
        <v>594524.56949999987</v>
      </c>
      <c r="M34" s="5">
        <f t="shared" si="1"/>
        <v>3085760.3294999995</v>
      </c>
      <c r="O34" s="5">
        <f t="shared" si="34"/>
        <v>4268764.24</v>
      </c>
      <c r="P34" s="3">
        <f t="shared" si="33"/>
        <v>1018725.4305</v>
      </c>
      <c r="Q34" s="5">
        <f t="shared" si="5"/>
        <v>5287489.6705</v>
      </c>
      <c r="R34" s="5"/>
      <c r="S34" s="5">
        <f t="shared" si="64"/>
        <v>5433.6880000000001</v>
      </c>
      <c r="T34" s="5">
        <f t="shared" si="50"/>
        <v>1296.73035</v>
      </c>
      <c r="U34" s="5">
        <f t="shared" si="6"/>
        <v>6730.4183499999999</v>
      </c>
      <c r="W34" s="5">
        <f t="shared" si="65"/>
        <v>1289.1320000000001</v>
      </c>
      <c r="X34" s="5">
        <f t="shared" si="51"/>
        <v>307.64677499999999</v>
      </c>
      <c r="Y34" s="5">
        <f t="shared" si="2"/>
        <v>1596.778775</v>
      </c>
      <c r="AA34" s="5">
        <f t="shared" si="66"/>
        <v>147006.34</v>
      </c>
      <c r="AB34" s="5">
        <f t="shared" si="52"/>
        <v>35082.541124999996</v>
      </c>
      <c r="AC34" s="5">
        <f t="shared" si="7"/>
        <v>182088.88112499999</v>
      </c>
      <c r="AE34" s="5">
        <f t="shared" si="67"/>
        <v>370685.27600000001</v>
      </c>
      <c r="AF34" s="5">
        <f t="shared" si="53"/>
        <v>88462.725074999995</v>
      </c>
      <c r="AG34" s="5">
        <f t="shared" si="8"/>
        <v>459148.00107500004</v>
      </c>
      <c r="AI34" s="5">
        <f t="shared" si="68"/>
        <v>333.26799999999997</v>
      </c>
      <c r="AJ34" s="5">
        <f t="shared" si="54"/>
        <v>79.533225000000002</v>
      </c>
      <c r="AK34" s="5">
        <f t="shared" si="9"/>
        <v>412.80122499999999</v>
      </c>
      <c r="AM34" s="5">
        <f t="shared" si="69"/>
        <v>22877.191999999999</v>
      </c>
      <c r="AN34" s="5">
        <f t="shared" si="55"/>
        <v>5459.5606500000004</v>
      </c>
      <c r="AO34" s="5">
        <f t="shared" si="10"/>
        <v>28336.752649999999</v>
      </c>
      <c r="AQ34" s="5">
        <f t="shared" si="70"/>
        <v>198802.136</v>
      </c>
      <c r="AR34" s="5">
        <f t="shared" si="56"/>
        <v>47443.423949999997</v>
      </c>
      <c r="AS34" s="5">
        <f t="shared" si="11"/>
        <v>246245.55995</v>
      </c>
      <c r="AU34" s="5">
        <f t="shared" si="71"/>
        <v>309236.2</v>
      </c>
      <c r="AV34" s="5">
        <f t="shared" si="57"/>
        <v>73798.121249999997</v>
      </c>
      <c r="AW34" s="5">
        <f t="shared" si="12"/>
        <v>383034.32125000004</v>
      </c>
      <c r="AY34" s="5">
        <f t="shared" si="72"/>
        <v>27363.128000000001</v>
      </c>
      <c r="AZ34" s="5">
        <f t="shared" si="58"/>
        <v>6530.1133499999996</v>
      </c>
      <c r="BA34" s="5">
        <f t="shared" si="13"/>
        <v>33893.241349999997</v>
      </c>
      <c r="BC34" s="5">
        <f t="shared" si="73"/>
        <v>12718.264000000001</v>
      </c>
      <c r="BD34" s="5">
        <f t="shared" si="59"/>
        <v>3035.1685500000003</v>
      </c>
      <c r="BE34" s="5">
        <f t="shared" si="14"/>
        <v>15753.432550000001</v>
      </c>
      <c r="BG34" s="5">
        <f t="shared" si="74"/>
        <v>8546.6680000000015</v>
      </c>
      <c r="BH34" s="5">
        <f t="shared" si="60"/>
        <v>2039.6319750000002</v>
      </c>
      <c r="BI34" s="5">
        <f t="shared" si="15"/>
        <v>10586.299975000002</v>
      </c>
      <c r="BK34" s="5">
        <f t="shared" si="75"/>
        <v>107350.152</v>
      </c>
      <c r="BL34" s="5">
        <f t="shared" si="61"/>
        <v>25618.732650000002</v>
      </c>
      <c r="BM34" s="5">
        <f t="shared" si="16"/>
        <v>132968.88464999999</v>
      </c>
      <c r="BO34" s="5">
        <f t="shared" si="76"/>
        <v>579436.10399999993</v>
      </c>
      <c r="BP34" s="5">
        <f t="shared" si="62"/>
        <v>138280.36905000001</v>
      </c>
      <c r="BQ34" s="5">
        <f t="shared" si="17"/>
        <v>717716.47304999991</v>
      </c>
      <c r="BR34" s="5"/>
      <c r="BS34" s="5">
        <f t="shared" si="77"/>
        <v>2477686.6920000003</v>
      </c>
      <c r="BT34" s="5">
        <f t="shared" si="63"/>
        <v>591291.13252500002</v>
      </c>
      <c r="BU34" s="5">
        <f t="shared" si="18"/>
        <v>3068977.8245250005</v>
      </c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</row>
    <row r="35" spans="1:87" x14ac:dyDescent="0.2">
      <c r="A35" s="32">
        <v>47392</v>
      </c>
      <c r="F35" s="3">
        <v>1444250</v>
      </c>
      <c r="G35" s="3">
        <f t="shared" si="3"/>
        <v>0</v>
      </c>
      <c r="H35" s="3">
        <f t="shared" si="4"/>
        <v>1444250</v>
      </c>
      <c r="I35" s="3">
        <f t="shared" si="49"/>
        <v>1444250</v>
      </c>
      <c r="L35" s="5">
        <v>532243.67550000001</v>
      </c>
      <c r="M35" s="5">
        <f t="shared" si="1"/>
        <v>532243.67550000001</v>
      </c>
      <c r="O35" s="5"/>
      <c r="P35" s="3">
        <f t="shared" si="33"/>
        <v>912006.3245000001</v>
      </c>
      <c r="Q35" s="5">
        <f t="shared" si="5"/>
        <v>912006.3245000001</v>
      </c>
      <c r="R35" s="5"/>
      <c r="S35" s="5"/>
      <c r="T35" s="5">
        <f t="shared" si="50"/>
        <v>1160.88815</v>
      </c>
      <c r="U35" s="5">
        <f t="shared" si="6"/>
        <v>1160.88815</v>
      </c>
      <c r="W35" s="5"/>
      <c r="X35" s="5">
        <f t="shared" si="51"/>
        <v>275.418475</v>
      </c>
      <c r="Y35" s="5">
        <f t="shared" si="2"/>
        <v>275.418475</v>
      </c>
      <c r="AB35" s="5">
        <f t="shared" si="52"/>
        <v>31407.382624999998</v>
      </c>
      <c r="AC35" s="5">
        <f t="shared" si="7"/>
        <v>31407.382624999998</v>
      </c>
      <c r="AF35" s="5">
        <f t="shared" si="53"/>
        <v>79195.593175000002</v>
      </c>
      <c r="AG35" s="5">
        <f t="shared" si="8"/>
        <v>79195.593175000002</v>
      </c>
      <c r="AJ35" s="5">
        <f t="shared" si="54"/>
        <v>71.201525000000004</v>
      </c>
      <c r="AK35" s="5">
        <f t="shared" si="9"/>
        <v>71.201525000000004</v>
      </c>
      <c r="AN35" s="5">
        <f t="shared" si="55"/>
        <v>4887.6308499999996</v>
      </c>
      <c r="AO35" s="5">
        <f t="shared" si="10"/>
        <v>4887.6308499999996</v>
      </c>
      <c r="AR35" s="5">
        <f t="shared" si="56"/>
        <v>42473.37055</v>
      </c>
      <c r="AS35" s="5">
        <f t="shared" si="11"/>
        <v>42473.37055</v>
      </c>
      <c r="AV35" s="5">
        <f t="shared" si="57"/>
        <v>66067.216249999998</v>
      </c>
      <c r="AW35" s="5">
        <f t="shared" si="12"/>
        <v>66067.216249999998</v>
      </c>
      <c r="AZ35" s="5">
        <f t="shared" si="58"/>
        <v>5846.0351499999997</v>
      </c>
      <c r="BA35" s="5">
        <f t="shared" si="13"/>
        <v>5846.0351499999997</v>
      </c>
      <c r="BC35" s="5"/>
      <c r="BD35" s="5">
        <f t="shared" si="59"/>
        <v>2717.2119500000003</v>
      </c>
      <c r="BE35" s="5">
        <f t="shared" si="14"/>
        <v>2717.2119500000003</v>
      </c>
      <c r="BG35" s="5"/>
      <c r="BH35" s="5">
        <f t="shared" si="60"/>
        <v>1825.9652750000002</v>
      </c>
      <c r="BI35" s="5">
        <f t="shared" si="15"/>
        <v>1825.9652750000002</v>
      </c>
      <c r="BK35" s="5"/>
      <c r="BL35" s="5">
        <f t="shared" si="61"/>
        <v>22934.97885</v>
      </c>
      <c r="BM35" s="5">
        <f t="shared" si="16"/>
        <v>22934.97885</v>
      </c>
      <c r="BO35" s="5"/>
      <c r="BP35" s="5">
        <f t="shared" si="62"/>
        <v>123794.46644999999</v>
      </c>
      <c r="BQ35" s="5">
        <f t="shared" si="17"/>
        <v>123794.46644999999</v>
      </c>
      <c r="BR35" s="5"/>
      <c r="BS35" s="5"/>
      <c r="BT35" s="5">
        <f t="shared" si="63"/>
        <v>529348.96522500005</v>
      </c>
      <c r="BU35" s="5">
        <f t="shared" si="18"/>
        <v>529348.96522500005</v>
      </c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</row>
    <row r="36" spans="1:87" x14ac:dyDescent="0.2">
      <c r="A36" s="32">
        <v>11049</v>
      </c>
      <c r="C36" s="3">
        <f>8095000-8095000</f>
        <v>0</v>
      </c>
      <c r="E36" s="3">
        <v>7095000</v>
      </c>
      <c r="F36" s="3">
        <v>1444250</v>
      </c>
      <c r="G36" s="3">
        <f t="shared" si="3"/>
        <v>7095000</v>
      </c>
      <c r="H36" s="3">
        <f t="shared" si="4"/>
        <v>1444250</v>
      </c>
      <c r="I36" s="3">
        <f t="shared" si="49"/>
        <v>8539250</v>
      </c>
      <c r="K36" s="5">
        <v>2614691.9699999997</v>
      </c>
      <c r="L36" s="5">
        <v>532243.67550000001</v>
      </c>
      <c r="M36" s="5">
        <f t="shared" si="1"/>
        <v>3146935.6454999996</v>
      </c>
      <c r="O36" s="5">
        <f t="shared" si="34"/>
        <v>4480308.03</v>
      </c>
      <c r="P36" s="3">
        <f t="shared" si="33"/>
        <v>912006.3245000001</v>
      </c>
      <c r="Q36" s="5">
        <f t="shared" si="5"/>
        <v>5392314.3545000004</v>
      </c>
      <c r="R36" s="5"/>
      <c r="S36" s="5">
        <f t="shared" si="64"/>
        <v>5702.9610000000002</v>
      </c>
      <c r="T36" s="5">
        <f t="shared" si="50"/>
        <v>1160.88815</v>
      </c>
      <c r="U36" s="5">
        <f t="shared" si="6"/>
        <v>6863.84915</v>
      </c>
      <c r="W36" s="5">
        <f t="shared" si="65"/>
        <v>1353.0165</v>
      </c>
      <c r="X36" s="5">
        <f t="shared" si="51"/>
        <v>275.418475</v>
      </c>
      <c r="Y36" s="5">
        <f t="shared" si="2"/>
        <v>1628.4349749999999</v>
      </c>
      <c r="AA36" s="5">
        <f t="shared" si="66"/>
        <v>154291.41749999998</v>
      </c>
      <c r="AB36" s="5">
        <f t="shared" si="52"/>
        <v>31407.382624999998</v>
      </c>
      <c r="AC36" s="5">
        <f t="shared" si="7"/>
        <v>185698.80012499998</v>
      </c>
      <c r="AE36" s="5">
        <f t="shared" si="67"/>
        <v>389055.03450000001</v>
      </c>
      <c r="AF36" s="5">
        <f t="shared" si="53"/>
        <v>79195.593175000002</v>
      </c>
      <c r="AG36" s="5">
        <f t="shared" si="8"/>
        <v>468250.627675</v>
      </c>
      <c r="AI36" s="5">
        <f t="shared" si="68"/>
        <v>349.7835</v>
      </c>
      <c r="AJ36" s="5">
        <f t="shared" si="54"/>
        <v>71.201525000000004</v>
      </c>
      <c r="AK36" s="5">
        <f t="shared" si="9"/>
        <v>420.98502500000001</v>
      </c>
      <c r="AM36" s="5">
        <f t="shared" si="69"/>
        <v>24010.899000000001</v>
      </c>
      <c r="AN36" s="5">
        <f t="shared" si="55"/>
        <v>4887.6308499999996</v>
      </c>
      <c r="AO36" s="5">
        <f t="shared" si="10"/>
        <v>28898.529849999999</v>
      </c>
      <c r="AQ36" s="5">
        <f t="shared" si="70"/>
        <v>208654.01699999999</v>
      </c>
      <c r="AR36" s="5">
        <f t="shared" si="56"/>
        <v>42473.37055</v>
      </c>
      <c r="AS36" s="5">
        <f t="shared" si="11"/>
        <v>251127.38754999998</v>
      </c>
      <c r="AU36" s="5">
        <f t="shared" si="71"/>
        <v>324560.77500000002</v>
      </c>
      <c r="AV36" s="5">
        <f t="shared" si="57"/>
        <v>66067.216249999998</v>
      </c>
      <c r="AW36" s="5">
        <f t="shared" si="12"/>
        <v>390627.99125000002</v>
      </c>
      <c r="AY36" s="5">
        <f t="shared" si="72"/>
        <v>28719.141</v>
      </c>
      <c r="AZ36" s="5">
        <f t="shared" si="58"/>
        <v>5846.0351499999997</v>
      </c>
      <c r="BA36" s="5">
        <f t="shared" si="13"/>
        <v>34565.176149999999</v>
      </c>
      <c r="BC36" s="5">
        <f t="shared" si="73"/>
        <v>13348.533000000001</v>
      </c>
      <c r="BD36" s="5">
        <f t="shared" si="59"/>
        <v>2717.2119500000003</v>
      </c>
      <c r="BE36" s="5">
        <f t="shared" si="14"/>
        <v>16065.744950000002</v>
      </c>
      <c r="BG36" s="5">
        <f t="shared" si="74"/>
        <v>8970.2085000000006</v>
      </c>
      <c r="BH36" s="5">
        <f t="shared" si="60"/>
        <v>1825.9652750000002</v>
      </c>
      <c r="BI36" s="5">
        <f t="shared" si="15"/>
        <v>10796.173775000001</v>
      </c>
      <c r="BK36" s="5">
        <f t="shared" si="75"/>
        <v>112670.019</v>
      </c>
      <c r="BL36" s="5">
        <f t="shared" si="61"/>
        <v>22934.97885</v>
      </c>
      <c r="BM36" s="5">
        <f t="shared" si="16"/>
        <v>135604.99784999999</v>
      </c>
      <c r="BO36" s="5">
        <f t="shared" si="76"/>
        <v>608150.76300000004</v>
      </c>
      <c r="BP36" s="5">
        <f t="shared" si="62"/>
        <v>123794.46644999999</v>
      </c>
      <c r="BQ36" s="5">
        <f t="shared" si="17"/>
        <v>731945.22944999998</v>
      </c>
      <c r="BR36" s="5"/>
      <c r="BS36" s="5">
        <f t="shared" si="77"/>
        <v>2600471.4615000002</v>
      </c>
      <c r="BT36" s="5">
        <f t="shared" si="63"/>
        <v>529348.96522500005</v>
      </c>
      <c r="BU36" s="5">
        <f t="shared" si="18"/>
        <v>3129820.4267250001</v>
      </c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</row>
    <row r="37" spans="1:87" x14ac:dyDescent="0.2">
      <c r="A37" s="32">
        <v>11232</v>
      </c>
      <c r="F37" s="3">
        <v>1266875</v>
      </c>
      <c r="G37" s="3">
        <f t="shared" si="3"/>
        <v>0</v>
      </c>
      <c r="H37" s="3">
        <f t="shared" si="4"/>
        <v>1266875</v>
      </c>
      <c r="I37" s="3">
        <f t="shared" si="49"/>
        <v>1266875</v>
      </c>
      <c r="L37" s="5">
        <v>466876.37624999997</v>
      </c>
      <c r="M37" s="5">
        <f t="shared" si="1"/>
        <v>466876.37624999997</v>
      </c>
      <c r="O37" s="5"/>
      <c r="P37" s="3">
        <f t="shared" si="33"/>
        <v>799998.62375000003</v>
      </c>
      <c r="Q37" s="5">
        <f t="shared" si="5"/>
        <v>799998.62375000003</v>
      </c>
      <c r="R37" s="5"/>
      <c r="S37" s="5"/>
      <c r="T37" s="5">
        <f t="shared" si="50"/>
        <v>1018.314125</v>
      </c>
      <c r="U37" s="5">
        <f t="shared" si="6"/>
        <v>1018.314125</v>
      </c>
      <c r="W37" s="5"/>
      <c r="X37" s="5">
        <f t="shared" si="51"/>
        <v>241.5930625</v>
      </c>
      <c r="Y37" s="5">
        <f t="shared" si="2"/>
        <v>241.5930625</v>
      </c>
      <c r="AB37" s="5">
        <f t="shared" si="52"/>
        <v>27550.0971875</v>
      </c>
      <c r="AC37" s="5">
        <f t="shared" si="7"/>
        <v>27550.0971875</v>
      </c>
      <c r="AF37" s="5">
        <f t="shared" si="53"/>
        <v>69469.217312499997</v>
      </c>
      <c r="AG37" s="5">
        <f t="shared" si="8"/>
        <v>69469.217312499997</v>
      </c>
      <c r="AJ37" s="5">
        <f t="shared" si="54"/>
        <v>62.456937499999995</v>
      </c>
      <c r="AK37" s="5">
        <f t="shared" si="9"/>
        <v>62.456937499999995</v>
      </c>
      <c r="AN37" s="5">
        <f t="shared" si="55"/>
        <v>4287.3583749999998</v>
      </c>
      <c r="AO37" s="5">
        <f t="shared" si="10"/>
        <v>4287.3583749999998</v>
      </c>
      <c r="AR37" s="5">
        <f t="shared" si="56"/>
        <v>37257.020125000003</v>
      </c>
      <c r="AS37" s="5">
        <f t="shared" si="11"/>
        <v>37257.020125000003</v>
      </c>
      <c r="AV37" s="5">
        <f t="shared" si="57"/>
        <v>57953.196875000001</v>
      </c>
      <c r="AW37" s="5">
        <f t="shared" si="12"/>
        <v>57953.196875000001</v>
      </c>
      <c r="AZ37" s="5">
        <f t="shared" si="58"/>
        <v>5128.0566250000002</v>
      </c>
      <c r="BA37" s="5">
        <f t="shared" si="13"/>
        <v>5128.0566250000002</v>
      </c>
      <c r="BC37" s="5"/>
      <c r="BD37" s="5">
        <f t="shared" si="59"/>
        <v>2383.4986250000002</v>
      </c>
      <c r="BE37" s="5">
        <f t="shared" si="14"/>
        <v>2383.4986250000002</v>
      </c>
      <c r="BG37" s="5"/>
      <c r="BH37" s="5">
        <f t="shared" si="60"/>
        <v>1601.7100625</v>
      </c>
      <c r="BI37" s="5">
        <f t="shared" si="15"/>
        <v>1601.7100625</v>
      </c>
      <c r="BK37" s="5"/>
      <c r="BL37" s="5">
        <f t="shared" si="61"/>
        <v>20118.228375000002</v>
      </c>
      <c r="BM37" s="5">
        <f t="shared" si="16"/>
        <v>20118.228375000002</v>
      </c>
      <c r="BO37" s="5"/>
      <c r="BP37" s="5">
        <f t="shared" si="62"/>
        <v>108590.697375</v>
      </c>
      <c r="BQ37" s="5">
        <f t="shared" si="17"/>
        <v>108590.697375</v>
      </c>
      <c r="BR37" s="5"/>
      <c r="BS37" s="5"/>
      <c r="BT37" s="5">
        <f t="shared" si="63"/>
        <v>464337.17868750001</v>
      </c>
      <c r="BU37" s="5">
        <f t="shared" si="18"/>
        <v>464337.17868750001</v>
      </c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</row>
    <row r="38" spans="1:87" x14ac:dyDescent="0.2">
      <c r="A38" s="32">
        <v>11414</v>
      </c>
      <c r="C38" s="3">
        <f>8375000-8375000</f>
        <v>0</v>
      </c>
      <c r="E38" s="3">
        <v>7450000</v>
      </c>
      <c r="F38" s="3">
        <v>1266875</v>
      </c>
      <c r="G38" s="3">
        <f t="shared" si="3"/>
        <v>7450000</v>
      </c>
      <c r="H38" s="3">
        <f t="shared" si="4"/>
        <v>1266875</v>
      </c>
      <c r="I38" s="3">
        <f t="shared" si="49"/>
        <v>8716875</v>
      </c>
      <c r="K38" s="5">
        <v>2745518.7</v>
      </c>
      <c r="L38" s="5">
        <v>466876.37624999997</v>
      </c>
      <c r="M38" s="5">
        <f t="shared" si="1"/>
        <v>3212395.0762499999</v>
      </c>
      <c r="O38" s="5">
        <f t="shared" si="34"/>
        <v>4704481.3</v>
      </c>
      <c r="P38" s="3">
        <f t="shared" si="33"/>
        <v>799998.62375000003</v>
      </c>
      <c r="Q38" s="5">
        <f t="shared" si="5"/>
        <v>5504479.9237500001</v>
      </c>
      <c r="R38" s="5"/>
      <c r="S38" s="5">
        <f t="shared" si="64"/>
        <v>5988.31</v>
      </c>
      <c r="T38" s="5">
        <f t="shared" si="50"/>
        <v>1018.314125</v>
      </c>
      <c r="U38" s="5">
        <f t="shared" si="6"/>
        <v>7006.6241250000003</v>
      </c>
      <c r="W38" s="5">
        <f t="shared" si="65"/>
        <v>1420.7149999999999</v>
      </c>
      <c r="X38" s="5">
        <f t="shared" si="51"/>
        <v>241.5930625</v>
      </c>
      <c r="Y38" s="5">
        <f t="shared" si="2"/>
        <v>1662.3080625</v>
      </c>
      <c r="AA38" s="5">
        <f t="shared" si="66"/>
        <v>162011.42499999999</v>
      </c>
      <c r="AB38" s="5">
        <f t="shared" si="52"/>
        <v>27550.0971875</v>
      </c>
      <c r="AC38" s="5">
        <f t="shared" si="7"/>
        <v>189561.5221875</v>
      </c>
      <c r="AE38" s="5">
        <f t="shared" si="67"/>
        <v>408521.495</v>
      </c>
      <c r="AF38" s="5">
        <f t="shared" si="53"/>
        <v>69469.217312499997</v>
      </c>
      <c r="AG38" s="5">
        <f t="shared" si="8"/>
        <v>477990.71231249999</v>
      </c>
      <c r="AI38" s="5">
        <f t="shared" si="68"/>
        <v>367.28499999999997</v>
      </c>
      <c r="AJ38" s="5">
        <f t="shared" si="54"/>
        <v>62.456937499999995</v>
      </c>
      <c r="AK38" s="5">
        <f t="shared" si="9"/>
        <v>429.74193749999995</v>
      </c>
      <c r="AM38" s="5">
        <f t="shared" si="69"/>
        <v>25212.29</v>
      </c>
      <c r="AN38" s="5">
        <f t="shared" si="55"/>
        <v>4287.3583749999998</v>
      </c>
      <c r="AO38" s="5">
        <f t="shared" si="10"/>
        <v>29499.648375000001</v>
      </c>
      <c r="AQ38" s="5">
        <f t="shared" si="70"/>
        <v>219094.07</v>
      </c>
      <c r="AR38" s="5">
        <f t="shared" si="56"/>
        <v>37257.020125000003</v>
      </c>
      <c r="AS38" s="5">
        <f t="shared" si="11"/>
        <v>256351.09012500002</v>
      </c>
      <c r="AU38" s="5">
        <f t="shared" si="71"/>
        <v>340800.25</v>
      </c>
      <c r="AV38" s="5">
        <f t="shared" si="57"/>
        <v>57953.196875000001</v>
      </c>
      <c r="AW38" s="5">
        <f t="shared" si="12"/>
        <v>398753.44687500002</v>
      </c>
      <c r="AY38" s="5">
        <f t="shared" si="72"/>
        <v>30156.11</v>
      </c>
      <c r="AZ38" s="5">
        <f t="shared" si="58"/>
        <v>5128.0566250000002</v>
      </c>
      <c r="BA38" s="5">
        <f t="shared" si="13"/>
        <v>35284.166624999998</v>
      </c>
      <c r="BC38" s="5">
        <f t="shared" si="73"/>
        <v>14016.43</v>
      </c>
      <c r="BD38" s="5">
        <f t="shared" si="59"/>
        <v>2383.4986250000002</v>
      </c>
      <c r="BE38" s="5">
        <f t="shared" si="14"/>
        <v>16399.928625</v>
      </c>
      <c r="BG38" s="5">
        <f t="shared" si="74"/>
        <v>9419.0349999999999</v>
      </c>
      <c r="BH38" s="5">
        <f t="shared" si="60"/>
        <v>1601.7100625</v>
      </c>
      <c r="BI38" s="5">
        <f t="shared" si="15"/>
        <v>11020.7450625</v>
      </c>
      <c r="BK38" s="5">
        <f t="shared" si="75"/>
        <v>118307.49</v>
      </c>
      <c r="BL38" s="5">
        <f t="shared" si="61"/>
        <v>20118.228375000002</v>
      </c>
      <c r="BM38" s="5">
        <f t="shared" si="16"/>
        <v>138425.718375</v>
      </c>
      <c r="BO38" s="5">
        <f t="shared" si="76"/>
        <v>638579.73</v>
      </c>
      <c r="BP38" s="5">
        <f t="shared" si="62"/>
        <v>108590.697375</v>
      </c>
      <c r="BQ38" s="5">
        <f t="shared" si="17"/>
        <v>747170.42737499997</v>
      </c>
      <c r="BR38" s="5"/>
      <c r="BS38" s="5">
        <f t="shared" si="77"/>
        <v>2730586.665</v>
      </c>
      <c r="BT38" s="5">
        <f t="shared" si="63"/>
        <v>464337.17868750001</v>
      </c>
      <c r="BU38" s="5">
        <f t="shared" si="18"/>
        <v>3194923.8436874999</v>
      </c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</row>
    <row r="39" spans="1:87" x14ac:dyDescent="0.2">
      <c r="A39" s="32">
        <v>11597</v>
      </c>
      <c r="F39" s="3">
        <v>1080625</v>
      </c>
      <c r="G39" s="3">
        <f t="shared" si="3"/>
        <v>0</v>
      </c>
      <c r="H39" s="3">
        <f t="shared" si="4"/>
        <v>1080625</v>
      </c>
      <c r="I39" s="3">
        <f t="shared" si="49"/>
        <v>1080625</v>
      </c>
      <c r="L39" s="5">
        <v>398238.40874999994</v>
      </c>
      <c r="M39" s="5">
        <f t="shared" si="1"/>
        <v>398238.40874999994</v>
      </c>
      <c r="O39" s="5"/>
      <c r="P39" s="3">
        <f t="shared" si="33"/>
        <v>682386.59125000006</v>
      </c>
      <c r="Q39" s="5">
        <f t="shared" si="5"/>
        <v>682386.59125000006</v>
      </c>
      <c r="R39" s="5"/>
      <c r="S39" s="5"/>
      <c r="T39" s="5">
        <f t="shared" si="50"/>
        <v>868.60637500000007</v>
      </c>
      <c r="U39" s="5">
        <f t="shared" si="6"/>
        <v>868.60637500000007</v>
      </c>
      <c r="W39" s="5"/>
      <c r="X39" s="5">
        <f t="shared" si="51"/>
        <v>206.0751875</v>
      </c>
      <c r="Y39" s="5">
        <f t="shared" si="2"/>
        <v>206.0751875</v>
      </c>
      <c r="AB39" s="5">
        <f t="shared" si="52"/>
        <v>23499.811562499999</v>
      </c>
      <c r="AC39" s="5">
        <f t="shared" si="7"/>
        <v>23499.811562499999</v>
      </c>
      <c r="AF39" s="5">
        <f t="shared" si="53"/>
        <v>59256.179937499997</v>
      </c>
      <c r="AG39" s="5">
        <f t="shared" si="8"/>
        <v>59256.179937499997</v>
      </c>
      <c r="AJ39" s="5">
        <f t="shared" si="54"/>
        <v>53.274812499999996</v>
      </c>
      <c r="AK39" s="5">
        <f t="shared" si="9"/>
        <v>53.274812499999996</v>
      </c>
      <c r="AN39" s="5">
        <f t="shared" si="55"/>
        <v>3657.051125</v>
      </c>
      <c r="AO39" s="5">
        <f t="shared" si="10"/>
        <v>3657.051125</v>
      </c>
      <c r="AR39" s="5">
        <f t="shared" si="56"/>
        <v>31779.668375000001</v>
      </c>
      <c r="AS39" s="5">
        <f t="shared" si="11"/>
        <v>31779.668375000001</v>
      </c>
      <c r="AV39" s="5">
        <f t="shared" si="57"/>
        <v>49433.190625000003</v>
      </c>
      <c r="AW39" s="5">
        <f t="shared" si="12"/>
        <v>49433.190625000003</v>
      </c>
      <c r="AZ39" s="5">
        <f t="shared" si="58"/>
        <v>4374.153875</v>
      </c>
      <c r="BA39" s="5">
        <f t="shared" si="13"/>
        <v>4374.153875</v>
      </c>
      <c r="BC39" s="5"/>
      <c r="BD39" s="5">
        <f t="shared" si="59"/>
        <v>2033.0878750000002</v>
      </c>
      <c r="BE39" s="5">
        <f t="shared" si="14"/>
        <v>2033.0878750000002</v>
      </c>
      <c r="BG39" s="5"/>
      <c r="BH39" s="5">
        <f t="shared" si="60"/>
        <v>1366.2341875000002</v>
      </c>
      <c r="BI39" s="5">
        <f t="shared" si="15"/>
        <v>1366.2341875000002</v>
      </c>
      <c r="BK39" s="5"/>
      <c r="BL39" s="5">
        <f t="shared" si="61"/>
        <v>17160.541125</v>
      </c>
      <c r="BM39" s="5">
        <f t="shared" si="16"/>
        <v>17160.541125</v>
      </c>
      <c r="BO39" s="5"/>
      <c r="BP39" s="5">
        <f t="shared" si="62"/>
        <v>92626.204125000004</v>
      </c>
      <c r="BQ39" s="5">
        <f t="shared" si="17"/>
        <v>92626.204125000004</v>
      </c>
      <c r="BR39" s="5"/>
      <c r="BS39" s="5"/>
      <c r="BT39" s="5">
        <f t="shared" si="63"/>
        <v>396072.5120625</v>
      </c>
      <c r="BU39" s="5">
        <f t="shared" si="18"/>
        <v>396072.5120625</v>
      </c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</row>
    <row r="40" spans="1:87" x14ac:dyDescent="0.2">
      <c r="A40" s="32">
        <v>11780</v>
      </c>
      <c r="C40" s="3">
        <f>8710000-8710000</f>
        <v>0</v>
      </c>
      <c r="E40" s="3">
        <v>7820000</v>
      </c>
      <c r="F40" s="3">
        <v>1080625</v>
      </c>
      <c r="G40" s="3">
        <f t="shared" si="3"/>
        <v>7820000</v>
      </c>
      <c r="H40" s="3">
        <f t="shared" si="4"/>
        <v>1080625</v>
      </c>
      <c r="I40" s="3">
        <f t="shared" si="49"/>
        <v>8900625</v>
      </c>
      <c r="K40" s="5">
        <v>2881873.32</v>
      </c>
      <c r="L40" s="5">
        <v>398238.40874999994</v>
      </c>
      <c r="M40" s="5">
        <f t="shared" si="1"/>
        <v>3280111.7287499998</v>
      </c>
      <c r="O40" s="5">
        <f t="shared" si="34"/>
        <v>4938126.68</v>
      </c>
      <c r="P40" s="3">
        <f t="shared" si="33"/>
        <v>682386.59125000006</v>
      </c>
      <c r="Q40" s="5">
        <f t="shared" si="5"/>
        <v>5620513.2712500002</v>
      </c>
      <c r="R40" s="5"/>
      <c r="S40" s="5">
        <f t="shared" si="64"/>
        <v>6285.7160000000003</v>
      </c>
      <c r="T40" s="5">
        <f t="shared" si="50"/>
        <v>868.60637500000007</v>
      </c>
      <c r="U40" s="5">
        <f t="shared" si="6"/>
        <v>7154.3223750000006</v>
      </c>
      <c r="W40" s="5">
        <f t="shared" si="65"/>
        <v>1491.2740000000001</v>
      </c>
      <c r="X40" s="5">
        <f t="shared" si="51"/>
        <v>206.0751875</v>
      </c>
      <c r="Y40" s="5">
        <f t="shared" si="2"/>
        <v>1697.3491875000002</v>
      </c>
      <c r="AA40" s="5">
        <f t="shared" si="66"/>
        <v>170057.62999999998</v>
      </c>
      <c r="AB40" s="5">
        <f t="shared" si="52"/>
        <v>23499.811562499999</v>
      </c>
      <c r="AC40" s="5">
        <f t="shared" si="7"/>
        <v>193557.44156249997</v>
      </c>
      <c r="AE40" s="5">
        <f t="shared" si="67"/>
        <v>428810.48199999996</v>
      </c>
      <c r="AF40" s="5">
        <f t="shared" si="53"/>
        <v>59256.179937499997</v>
      </c>
      <c r="AG40" s="5">
        <f t="shared" si="8"/>
        <v>488066.66193749994</v>
      </c>
      <c r="AI40" s="5">
        <f t="shared" si="68"/>
        <v>385.52600000000001</v>
      </c>
      <c r="AJ40" s="5">
        <f t="shared" si="54"/>
        <v>53.274812499999996</v>
      </c>
      <c r="AK40" s="5">
        <f t="shared" si="9"/>
        <v>438.80081250000001</v>
      </c>
      <c r="AM40" s="5">
        <f t="shared" si="69"/>
        <v>26464.444</v>
      </c>
      <c r="AN40" s="5">
        <f t="shared" si="55"/>
        <v>3657.051125</v>
      </c>
      <c r="AO40" s="5">
        <f t="shared" si="10"/>
        <v>30121.495125000001</v>
      </c>
      <c r="AQ40" s="5">
        <f t="shared" si="70"/>
        <v>229975.25200000001</v>
      </c>
      <c r="AR40" s="5">
        <f t="shared" si="56"/>
        <v>31779.668375000001</v>
      </c>
      <c r="AS40" s="5">
        <f t="shared" si="11"/>
        <v>261754.92037500002</v>
      </c>
      <c r="AU40" s="5">
        <f t="shared" si="71"/>
        <v>357725.9</v>
      </c>
      <c r="AV40" s="5">
        <f t="shared" si="57"/>
        <v>49433.190625000003</v>
      </c>
      <c r="AW40" s="5">
        <f t="shared" si="12"/>
        <v>407159.09062500001</v>
      </c>
      <c r="AY40" s="5">
        <f t="shared" si="72"/>
        <v>31653.795999999998</v>
      </c>
      <c r="AZ40" s="5">
        <f t="shared" si="58"/>
        <v>4374.153875</v>
      </c>
      <c r="BA40" s="5">
        <f t="shared" si="13"/>
        <v>36027.949874999998</v>
      </c>
      <c r="BC40" s="5">
        <f t="shared" si="73"/>
        <v>14712.548000000001</v>
      </c>
      <c r="BD40" s="5">
        <f t="shared" si="59"/>
        <v>2033.0878750000002</v>
      </c>
      <c r="BE40" s="5">
        <f t="shared" si="14"/>
        <v>16745.635875</v>
      </c>
      <c r="BG40" s="5">
        <f t="shared" si="74"/>
        <v>9886.8260000000009</v>
      </c>
      <c r="BH40" s="5">
        <f t="shared" si="60"/>
        <v>1366.2341875000002</v>
      </c>
      <c r="BI40" s="5">
        <f t="shared" si="15"/>
        <v>11253.060187500001</v>
      </c>
      <c r="BK40" s="5">
        <f t="shared" si="75"/>
        <v>124183.164</v>
      </c>
      <c r="BL40" s="5">
        <f t="shared" si="61"/>
        <v>17160.541125</v>
      </c>
      <c r="BM40" s="5">
        <f t="shared" si="16"/>
        <v>141343.70512500001</v>
      </c>
      <c r="BO40" s="5">
        <f t="shared" si="76"/>
        <v>670294.42799999996</v>
      </c>
      <c r="BP40" s="5">
        <f t="shared" si="62"/>
        <v>92626.204125000004</v>
      </c>
      <c r="BQ40" s="5">
        <f t="shared" si="17"/>
        <v>762920.632125</v>
      </c>
      <c r="BR40" s="5"/>
      <c r="BS40" s="5">
        <f t="shared" si="77"/>
        <v>2866199.6940000001</v>
      </c>
      <c r="BT40" s="5">
        <f t="shared" si="63"/>
        <v>396072.5120625</v>
      </c>
      <c r="BU40" s="5">
        <f t="shared" si="18"/>
        <v>3262272.2060625004</v>
      </c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</row>
    <row r="41" spans="1:87" x14ac:dyDescent="0.2">
      <c r="A41" s="32">
        <v>11963</v>
      </c>
      <c r="F41" s="3">
        <v>885125</v>
      </c>
      <c r="G41" s="3">
        <f t="shared" si="3"/>
        <v>0</v>
      </c>
      <c r="H41" s="3">
        <f t="shared" si="4"/>
        <v>885125</v>
      </c>
      <c r="I41" s="3">
        <f t="shared" si="49"/>
        <v>885125</v>
      </c>
      <c r="L41" s="5">
        <v>326191.57574999996</v>
      </c>
      <c r="M41" s="5">
        <f t="shared" si="1"/>
        <v>326191.57574999996</v>
      </c>
      <c r="O41" s="5"/>
      <c r="P41" s="3">
        <f t="shared" si="33"/>
        <v>558933.42425000004</v>
      </c>
      <c r="Q41" s="5">
        <f t="shared" si="5"/>
        <v>558933.42425000004</v>
      </c>
      <c r="R41" s="5"/>
      <c r="S41" s="5"/>
      <c r="T41" s="5">
        <f t="shared" si="50"/>
        <v>711.46347500000002</v>
      </c>
      <c r="U41" s="5">
        <f t="shared" si="6"/>
        <v>711.46347500000002</v>
      </c>
      <c r="W41" s="5"/>
      <c r="X41" s="5">
        <f t="shared" si="51"/>
        <v>168.79333750000001</v>
      </c>
      <c r="Y41" s="5">
        <f t="shared" si="2"/>
        <v>168.79333750000001</v>
      </c>
      <c r="AB41" s="5">
        <f t="shared" si="52"/>
        <v>19248.370812499998</v>
      </c>
      <c r="AC41" s="5">
        <f t="shared" si="7"/>
        <v>19248.370812499998</v>
      </c>
      <c r="AF41" s="5">
        <f t="shared" si="53"/>
        <v>48535.9178875</v>
      </c>
      <c r="AG41" s="5">
        <f t="shared" si="8"/>
        <v>48535.9178875</v>
      </c>
      <c r="AJ41" s="5">
        <f t="shared" si="54"/>
        <v>43.6366625</v>
      </c>
      <c r="AK41" s="5">
        <f t="shared" si="9"/>
        <v>43.6366625</v>
      </c>
      <c r="AN41" s="5">
        <f t="shared" si="55"/>
        <v>2995.4400249999999</v>
      </c>
      <c r="AO41" s="5">
        <f t="shared" si="10"/>
        <v>2995.4400249999999</v>
      </c>
      <c r="AR41" s="5">
        <f t="shared" si="56"/>
        <v>26030.287075</v>
      </c>
      <c r="AS41" s="5">
        <f t="shared" si="11"/>
        <v>26030.287075</v>
      </c>
      <c r="AV41" s="5">
        <f t="shared" si="57"/>
        <v>40490.043125000004</v>
      </c>
      <c r="AW41" s="5">
        <f t="shared" si="12"/>
        <v>40490.043125000004</v>
      </c>
      <c r="AZ41" s="5">
        <f t="shared" si="58"/>
        <v>3582.8089749999999</v>
      </c>
      <c r="BA41" s="5">
        <f t="shared" si="13"/>
        <v>3582.8089749999999</v>
      </c>
      <c r="BC41" s="5"/>
      <c r="BD41" s="5">
        <f t="shared" si="59"/>
        <v>1665.274175</v>
      </c>
      <c r="BE41" s="5">
        <f t="shared" si="14"/>
        <v>1665.274175</v>
      </c>
      <c r="BG41" s="5"/>
      <c r="BH41" s="5">
        <f t="shared" si="60"/>
        <v>1119.0635375000002</v>
      </c>
      <c r="BI41" s="5">
        <f t="shared" si="15"/>
        <v>1119.0635375000002</v>
      </c>
      <c r="BK41" s="5"/>
      <c r="BL41" s="5">
        <f t="shared" si="61"/>
        <v>14055.962025000001</v>
      </c>
      <c r="BM41" s="5">
        <f t="shared" si="16"/>
        <v>14055.962025000001</v>
      </c>
      <c r="BO41" s="5"/>
      <c r="BP41" s="5">
        <f t="shared" si="62"/>
        <v>75868.843424999999</v>
      </c>
      <c r="BQ41" s="5">
        <f t="shared" si="17"/>
        <v>75868.843424999999</v>
      </c>
      <c r="BR41" s="5"/>
      <c r="BS41" s="5"/>
      <c r="BT41" s="5">
        <f t="shared" si="63"/>
        <v>324417.51971249998</v>
      </c>
      <c r="BU41" s="5">
        <f t="shared" si="18"/>
        <v>324417.51971249998</v>
      </c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</row>
    <row r="42" spans="1:87" x14ac:dyDescent="0.2">
      <c r="A42" s="32">
        <v>12145</v>
      </c>
      <c r="C42" s="3">
        <f>9060000-9060000</f>
        <v>0</v>
      </c>
      <c r="E42" s="3">
        <v>8215000</v>
      </c>
      <c r="F42" s="3">
        <v>885125</v>
      </c>
      <c r="G42" s="3">
        <f t="shared" si="3"/>
        <v>8215000</v>
      </c>
      <c r="H42" s="3">
        <f t="shared" si="4"/>
        <v>885125</v>
      </c>
      <c r="I42" s="3">
        <f t="shared" si="49"/>
        <v>9100125</v>
      </c>
      <c r="K42" s="5">
        <v>3027441.09</v>
      </c>
      <c r="L42" s="5">
        <v>326191.57574999996</v>
      </c>
      <c r="M42" s="5">
        <f t="shared" si="1"/>
        <v>3353632.6657499997</v>
      </c>
      <c r="O42" s="5">
        <f t="shared" si="34"/>
        <v>5187558.91</v>
      </c>
      <c r="P42" s="3">
        <f t="shared" si="33"/>
        <v>558933.42425000004</v>
      </c>
      <c r="Q42" s="5">
        <f t="shared" si="5"/>
        <v>5746492.3342500003</v>
      </c>
      <c r="R42" s="5"/>
      <c r="S42" s="5">
        <f t="shared" si="64"/>
        <v>6603.2170000000006</v>
      </c>
      <c r="T42" s="5">
        <f t="shared" si="50"/>
        <v>711.46347500000002</v>
      </c>
      <c r="U42" s="5">
        <f t="shared" si="6"/>
        <v>7314.680475000001</v>
      </c>
      <c r="W42" s="5">
        <f t="shared" si="65"/>
        <v>1566.6005</v>
      </c>
      <c r="X42" s="5">
        <f t="shared" si="51"/>
        <v>168.79333750000001</v>
      </c>
      <c r="Y42" s="5">
        <f t="shared" si="2"/>
        <v>1735.3938375</v>
      </c>
      <c r="AA42" s="5">
        <f t="shared" si="66"/>
        <v>178647.4975</v>
      </c>
      <c r="AB42" s="5">
        <f t="shared" si="52"/>
        <v>19248.370812499998</v>
      </c>
      <c r="AC42" s="5">
        <f t="shared" si="7"/>
        <v>197895.86831250001</v>
      </c>
      <c r="AE42" s="5">
        <f t="shared" si="67"/>
        <v>450470.34649999999</v>
      </c>
      <c r="AF42" s="5">
        <f t="shared" si="53"/>
        <v>48535.9178875</v>
      </c>
      <c r="AG42" s="5">
        <f t="shared" si="8"/>
        <v>499006.26438750001</v>
      </c>
      <c r="AI42" s="5">
        <f t="shared" si="68"/>
        <v>404.99950000000001</v>
      </c>
      <c r="AJ42" s="5">
        <f t="shared" si="54"/>
        <v>43.6366625</v>
      </c>
      <c r="AK42" s="5">
        <f t="shared" si="9"/>
        <v>448.63616250000001</v>
      </c>
      <c r="AM42" s="5">
        <f t="shared" si="69"/>
        <v>27801.203000000001</v>
      </c>
      <c r="AN42" s="5">
        <f t="shared" si="55"/>
        <v>2995.4400249999999</v>
      </c>
      <c r="AO42" s="5">
        <f t="shared" si="10"/>
        <v>30796.643025000001</v>
      </c>
      <c r="AQ42" s="5">
        <f t="shared" si="70"/>
        <v>241591.649</v>
      </c>
      <c r="AR42" s="5">
        <f t="shared" si="56"/>
        <v>26030.287075</v>
      </c>
      <c r="AS42" s="5">
        <f t="shared" si="11"/>
        <v>267621.93607499998</v>
      </c>
      <c r="AU42" s="5">
        <f t="shared" si="71"/>
        <v>375795.17499999999</v>
      </c>
      <c r="AV42" s="5">
        <f t="shared" si="57"/>
        <v>40490.043125000004</v>
      </c>
      <c r="AW42" s="5">
        <f t="shared" si="12"/>
        <v>416285.21812500001</v>
      </c>
      <c r="AY42" s="5">
        <f t="shared" si="72"/>
        <v>33252.676999999996</v>
      </c>
      <c r="AZ42" s="5">
        <f t="shared" si="58"/>
        <v>3582.8089749999999</v>
      </c>
      <c r="BA42" s="5">
        <f t="shared" si="13"/>
        <v>36835.485974999996</v>
      </c>
      <c r="BC42" s="5">
        <f t="shared" si="73"/>
        <v>15455.701000000001</v>
      </c>
      <c r="BD42" s="5">
        <f t="shared" si="59"/>
        <v>1665.274175</v>
      </c>
      <c r="BE42" s="5">
        <f t="shared" si="14"/>
        <v>17120.975175</v>
      </c>
      <c r="BG42" s="5">
        <f t="shared" si="74"/>
        <v>10386.2245</v>
      </c>
      <c r="BH42" s="5">
        <f t="shared" si="60"/>
        <v>1119.0635375000002</v>
      </c>
      <c r="BI42" s="5">
        <f t="shared" si="15"/>
        <v>11505.2880375</v>
      </c>
      <c r="BK42" s="5">
        <f t="shared" si="75"/>
        <v>130455.84300000001</v>
      </c>
      <c r="BL42" s="5">
        <f t="shared" si="61"/>
        <v>14055.962025000001</v>
      </c>
      <c r="BM42" s="5">
        <f t="shared" si="16"/>
        <v>144511.80502500001</v>
      </c>
      <c r="BO42" s="5">
        <f t="shared" si="76"/>
        <v>704152.01099999994</v>
      </c>
      <c r="BP42" s="5">
        <f t="shared" si="62"/>
        <v>75868.843424999999</v>
      </c>
      <c r="BQ42" s="5">
        <f t="shared" si="17"/>
        <v>780020.85442499991</v>
      </c>
      <c r="BR42" s="5"/>
      <c r="BS42" s="5">
        <f t="shared" si="77"/>
        <v>3010975.7655000002</v>
      </c>
      <c r="BT42" s="5">
        <f t="shared" si="63"/>
        <v>324417.51971249998</v>
      </c>
      <c r="BU42" s="5">
        <f t="shared" si="18"/>
        <v>3335393.2852125</v>
      </c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</row>
    <row r="43" spans="1:87" x14ac:dyDescent="0.2">
      <c r="A43" s="32">
        <v>12328</v>
      </c>
      <c r="F43" s="3">
        <v>679750</v>
      </c>
      <c r="G43" s="3">
        <f t="shared" si="3"/>
        <v>0</v>
      </c>
      <c r="H43" s="3">
        <f t="shared" si="4"/>
        <v>679750</v>
      </c>
      <c r="I43" s="3">
        <f t="shared" si="49"/>
        <v>679750</v>
      </c>
      <c r="L43" s="5">
        <v>250505.54849999998</v>
      </c>
      <c r="M43" s="5">
        <f t="shared" si="1"/>
        <v>250505.54849999998</v>
      </c>
      <c r="O43" s="5"/>
      <c r="P43" s="3">
        <f t="shared" si="33"/>
        <v>429244.45150000002</v>
      </c>
      <c r="Q43" s="5">
        <f t="shared" si="5"/>
        <v>429244.45150000002</v>
      </c>
      <c r="R43" s="5"/>
      <c r="S43" s="5"/>
      <c r="T43" s="5">
        <f t="shared" si="50"/>
        <v>546.38305000000003</v>
      </c>
      <c r="U43" s="5">
        <f t="shared" si="6"/>
        <v>546.38305000000003</v>
      </c>
      <c r="W43" s="5"/>
      <c r="X43" s="5">
        <f t="shared" si="51"/>
        <v>129.62832499999999</v>
      </c>
      <c r="Y43" s="5">
        <f t="shared" si="2"/>
        <v>129.62832499999999</v>
      </c>
      <c r="AB43" s="5">
        <f t="shared" si="52"/>
        <v>14782.183374999999</v>
      </c>
      <c r="AC43" s="5">
        <f t="shared" si="7"/>
        <v>14782.183374999999</v>
      </c>
      <c r="AF43" s="5">
        <f t="shared" si="53"/>
        <v>37274.159224999996</v>
      </c>
      <c r="AG43" s="5">
        <f t="shared" si="8"/>
        <v>37274.159224999996</v>
      </c>
      <c r="AJ43" s="5">
        <f t="shared" si="54"/>
        <v>33.511674999999997</v>
      </c>
      <c r="AK43" s="5">
        <f t="shared" si="9"/>
        <v>33.511674999999997</v>
      </c>
      <c r="AN43" s="5">
        <f t="shared" si="55"/>
        <v>2300.4099499999998</v>
      </c>
      <c r="AO43" s="5">
        <f t="shared" si="10"/>
        <v>2300.4099499999998</v>
      </c>
      <c r="AR43" s="5">
        <f t="shared" si="56"/>
        <v>19990.495849999999</v>
      </c>
      <c r="AS43" s="5">
        <f t="shared" si="11"/>
        <v>19990.495849999999</v>
      </c>
      <c r="AV43" s="5">
        <f t="shared" si="57"/>
        <v>31095.16375</v>
      </c>
      <c r="AW43" s="5">
        <f t="shared" si="12"/>
        <v>31095.16375</v>
      </c>
      <c r="AZ43" s="5">
        <f t="shared" si="58"/>
        <v>2751.4920499999998</v>
      </c>
      <c r="BA43" s="5">
        <f t="shared" si="13"/>
        <v>2751.4920499999998</v>
      </c>
      <c r="BC43" s="5"/>
      <c r="BD43" s="5">
        <f t="shared" si="59"/>
        <v>1278.88165</v>
      </c>
      <c r="BE43" s="5">
        <f t="shared" si="14"/>
        <v>1278.88165</v>
      </c>
      <c r="BG43" s="5"/>
      <c r="BH43" s="5">
        <f t="shared" si="60"/>
        <v>859.40792500000009</v>
      </c>
      <c r="BI43" s="5">
        <f t="shared" si="15"/>
        <v>859.40792500000009</v>
      </c>
      <c r="BK43" s="5"/>
      <c r="BL43" s="5">
        <f t="shared" si="61"/>
        <v>10794.56595</v>
      </c>
      <c r="BM43" s="5">
        <f t="shared" si="16"/>
        <v>10794.56595</v>
      </c>
      <c r="BO43" s="5"/>
      <c r="BP43" s="5">
        <f t="shared" si="62"/>
        <v>58265.043149999998</v>
      </c>
      <c r="BQ43" s="5">
        <f t="shared" si="17"/>
        <v>58265.043149999998</v>
      </c>
      <c r="BR43" s="5"/>
      <c r="BS43" s="5"/>
      <c r="BT43" s="5">
        <f t="shared" si="63"/>
        <v>249143.12557500001</v>
      </c>
      <c r="BU43" s="5">
        <f t="shared" si="18"/>
        <v>249143.12557500001</v>
      </c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</row>
    <row r="44" spans="1:87" x14ac:dyDescent="0.2">
      <c r="A44" s="32">
        <v>12510</v>
      </c>
      <c r="C44" s="3">
        <f>9425000-9425000</f>
        <v>0</v>
      </c>
      <c r="E44" s="3">
        <v>8625000</v>
      </c>
      <c r="F44" s="3">
        <v>679750</v>
      </c>
      <c r="G44" s="3">
        <f t="shared" si="3"/>
        <v>8625000</v>
      </c>
      <c r="H44" s="3">
        <f t="shared" si="4"/>
        <v>679750</v>
      </c>
      <c r="I44" s="3">
        <f t="shared" si="49"/>
        <v>9304750</v>
      </c>
      <c r="K44" s="5">
        <v>3178536.75</v>
      </c>
      <c r="L44" s="5">
        <v>250505.54849999998</v>
      </c>
      <c r="M44" s="5">
        <f t="shared" si="1"/>
        <v>3429042.2985</v>
      </c>
      <c r="O44" s="5">
        <f t="shared" si="34"/>
        <v>5446463.25</v>
      </c>
      <c r="P44" s="3">
        <f t="shared" si="33"/>
        <v>429244.45150000002</v>
      </c>
      <c r="Q44" s="5">
        <f t="shared" si="5"/>
        <v>5875707.7015000004</v>
      </c>
      <c r="R44" s="5"/>
      <c r="S44" s="5">
        <f t="shared" si="64"/>
        <v>6932.7750000000005</v>
      </c>
      <c r="T44" s="5">
        <f t="shared" si="50"/>
        <v>546.38305000000003</v>
      </c>
      <c r="U44" s="5">
        <f t="shared" si="6"/>
        <v>7479.1580500000009</v>
      </c>
      <c r="W44" s="5">
        <f t="shared" si="65"/>
        <v>1644.7874999999999</v>
      </c>
      <c r="X44" s="5">
        <f t="shared" si="51"/>
        <v>129.62832499999999</v>
      </c>
      <c r="Y44" s="5">
        <f t="shared" si="2"/>
        <v>1774.4158249999998</v>
      </c>
      <c r="AA44" s="5">
        <f t="shared" si="66"/>
        <v>187563.5625</v>
      </c>
      <c r="AB44" s="5">
        <f t="shared" si="52"/>
        <v>14782.183374999999</v>
      </c>
      <c r="AC44" s="5">
        <f t="shared" si="7"/>
        <v>202345.74587499999</v>
      </c>
      <c r="AE44" s="5">
        <f t="shared" si="67"/>
        <v>472952.73749999999</v>
      </c>
      <c r="AF44" s="5">
        <f t="shared" si="53"/>
        <v>37274.159224999996</v>
      </c>
      <c r="AG44" s="5">
        <f t="shared" si="8"/>
        <v>510226.896725</v>
      </c>
      <c r="AI44" s="5">
        <f t="shared" si="68"/>
        <v>425.21249999999998</v>
      </c>
      <c r="AJ44" s="5">
        <f t="shared" si="54"/>
        <v>33.511674999999997</v>
      </c>
      <c r="AK44" s="5">
        <f t="shared" si="9"/>
        <v>458.72417499999995</v>
      </c>
      <c r="AM44" s="5">
        <f t="shared" si="69"/>
        <v>29188.724999999999</v>
      </c>
      <c r="AN44" s="5">
        <f t="shared" si="55"/>
        <v>2300.4099499999998</v>
      </c>
      <c r="AO44" s="5">
        <f t="shared" si="10"/>
        <v>31489.13495</v>
      </c>
      <c r="AQ44" s="5">
        <f t="shared" si="70"/>
        <v>253649.17499999999</v>
      </c>
      <c r="AR44" s="5">
        <f t="shared" si="56"/>
        <v>19990.495849999999</v>
      </c>
      <c r="AS44" s="5">
        <f t="shared" si="11"/>
        <v>273639.67084999999</v>
      </c>
      <c r="AU44" s="5">
        <f t="shared" si="71"/>
        <v>394550.625</v>
      </c>
      <c r="AV44" s="5">
        <f t="shared" si="57"/>
        <v>31095.16375</v>
      </c>
      <c r="AW44" s="5">
        <f t="shared" si="12"/>
        <v>425645.78875000001</v>
      </c>
      <c r="AY44" s="5">
        <f t="shared" si="72"/>
        <v>34912.275000000001</v>
      </c>
      <c r="AZ44" s="5">
        <f t="shared" si="58"/>
        <v>2751.4920499999998</v>
      </c>
      <c r="BA44" s="5">
        <f t="shared" si="13"/>
        <v>37663.767050000002</v>
      </c>
      <c r="BC44" s="5">
        <f t="shared" si="73"/>
        <v>16227.075000000001</v>
      </c>
      <c r="BD44" s="5">
        <f t="shared" si="59"/>
        <v>1278.88165</v>
      </c>
      <c r="BE44" s="5">
        <f t="shared" si="14"/>
        <v>17505.95665</v>
      </c>
      <c r="BG44" s="5">
        <f t="shared" si="74"/>
        <v>10904.587500000001</v>
      </c>
      <c r="BH44" s="5">
        <f t="shared" si="60"/>
        <v>859.40792500000009</v>
      </c>
      <c r="BI44" s="5">
        <f t="shared" si="15"/>
        <v>11763.995425000001</v>
      </c>
      <c r="BK44" s="5">
        <f t="shared" si="75"/>
        <v>136966.72500000001</v>
      </c>
      <c r="BL44" s="5">
        <f t="shared" si="61"/>
        <v>10794.56595</v>
      </c>
      <c r="BM44" s="5">
        <f t="shared" si="16"/>
        <v>147761.29095</v>
      </c>
      <c r="BO44" s="5">
        <f t="shared" si="76"/>
        <v>739295.32499999995</v>
      </c>
      <c r="BP44" s="5">
        <f t="shared" si="62"/>
        <v>58265.043149999998</v>
      </c>
      <c r="BQ44" s="5">
        <f t="shared" si="17"/>
        <v>797560.36814999999</v>
      </c>
      <c r="BR44" s="5"/>
      <c r="BS44" s="5">
        <f t="shared" si="77"/>
        <v>3161249.6625000001</v>
      </c>
      <c r="BT44" s="5">
        <f t="shared" si="63"/>
        <v>249143.12557500001</v>
      </c>
      <c r="BU44" s="5">
        <f t="shared" si="18"/>
        <v>3410392.788075</v>
      </c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</row>
    <row r="45" spans="1:87" x14ac:dyDescent="0.2">
      <c r="A45" s="32">
        <v>12693</v>
      </c>
      <c r="F45" s="3">
        <v>464125</v>
      </c>
      <c r="G45" s="3">
        <f t="shared" si="3"/>
        <v>0</v>
      </c>
      <c r="H45" s="3">
        <f t="shared" si="4"/>
        <v>464125</v>
      </c>
      <c r="I45" s="3">
        <f t="shared" si="49"/>
        <v>464125</v>
      </c>
      <c r="L45" s="5">
        <v>171042.12974999999</v>
      </c>
      <c r="M45" s="5">
        <f t="shared" si="1"/>
        <v>171042.12974999999</v>
      </c>
      <c r="O45" s="5"/>
      <c r="P45" s="3">
        <f t="shared" si="33"/>
        <v>293082.87025000004</v>
      </c>
      <c r="Q45" s="5">
        <f t="shared" si="5"/>
        <v>293082.87025000004</v>
      </c>
      <c r="R45" s="5"/>
      <c r="S45" s="5"/>
      <c r="T45" s="5">
        <f t="shared" si="50"/>
        <v>373.06367499999999</v>
      </c>
      <c r="U45" s="5">
        <f t="shared" si="6"/>
        <v>373.06367499999999</v>
      </c>
      <c r="W45" s="5"/>
      <c r="X45" s="5">
        <f t="shared" si="51"/>
        <v>88.508637500000006</v>
      </c>
      <c r="Y45" s="5">
        <f t="shared" si="2"/>
        <v>88.508637500000006</v>
      </c>
      <c r="AB45" s="5">
        <f t="shared" si="52"/>
        <v>10093.094312499999</v>
      </c>
      <c r="AC45" s="5">
        <f t="shared" si="7"/>
        <v>10093.094312499999</v>
      </c>
      <c r="AF45" s="5">
        <f t="shared" si="53"/>
        <v>25450.340787499998</v>
      </c>
      <c r="AG45" s="5">
        <f t="shared" si="8"/>
        <v>25450.340787499998</v>
      </c>
      <c r="AJ45" s="5">
        <f t="shared" si="54"/>
        <v>22.881362499999998</v>
      </c>
      <c r="AK45" s="5">
        <f t="shared" si="9"/>
        <v>22.881362499999998</v>
      </c>
      <c r="AN45" s="5">
        <f t="shared" si="55"/>
        <v>1570.6918249999999</v>
      </c>
      <c r="AO45" s="5">
        <f t="shared" si="10"/>
        <v>1570.6918249999999</v>
      </c>
      <c r="AR45" s="5">
        <f t="shared" si="56"/>
        <v>13649.266475</v>
      </c>
      <c r="AS45" s="5">
        <f t="shared" si="11"/>
        <v>13649.266475</v>
      </c>
      <c r="AV45" s="5">
        <f t="shared" si="57"/>
        <v>21231.398125</v>
      </c>
      <c r="AW45" s="5">
        <f t="shared" si="12"/>
        <v>21231.398125</v>
      </c>
      <c r="AZ45" s="5">
        <f t="shared" si="58"/>
        <v>1878.6851749999998</v>
      </c>
      <c r="BA45" s="5">
        <f t="shared" si="13"/>
        <v>1878.6851749999998</v>
      </c>
      <c r="BC45" s="5"/>
      <c r="BD45" s="5">
        <f t="shared" si="59"/>
        <v>873.20477500000004</v>
      </c>
      <c r="BE45" s="5">
        <f t="shared" si="14"/>
        <v>873.20477500000004</v>
      </c>
      <c r="BG45" s="5"/>
      <c r="BH45" s="5">
        <f t="shared" si="60"/>
        <v>586.79323750000003</v>
      </c>
      <c r="BI45" s="5">
        <f t="shared" si="15"/>
        <v>586.79323750000003</v>
      </c>
      <c r="BK45" s="5"/>
      <c r="BL45" s="5">
        <f t="shared" si="61"/>
        <v>7370.397825</v>
      </c>
      <c r="BM45" s="5">
        <f t="shared" si="16"/>
        <v>7370.397825</v>
      </c>
      <c r="BO45" s="5"/>
      <c r="BP45" s="5">
        <f t="shared" si="62"/>
        <v>39782.660024999997</v>
      </c>
      <c r="BQ45" s="5">
        <f t="shared" si="17"/>
        <v>39782.660024999997</v>
      </c>
      <c r="BR45" s="5"/>
      <c r="BS45" s="5"/>
      <c r="BT45" s="5">
        <f t="shared" si="63"/>
        <v>170111.8840125</v>
      </c>
      <c r="BU45" s="5">
        <f t="shared" si="18"/>
        <v>170111.8840125</v>
      </c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</row>
    <row r="46" spans="1:87" x14ac:dyDescent="0.2">
      <c r="A46" s="32">
        <v>12875</v>
      </c>
      <c r="C46" s="3">
        <f>9800000-9800000</f>
        <v>0</v>
      </c>
      <c r="E46" s="3">
        <v>9055000</v>
      </c>
      <c r="F46" s="3">
        <v>464125</v>
      </c>
      <c r="G46" s="3">
        <f>C46+E46</f>
        <v>9055000</v>
      </c>
      <c r="H46" s="3">
        <f>D46+F46</f>
        <v>464125</v>
      </c>
      <c r="I46" s="3">
        <f t="shared" si="49"/>
        <v>9519125</v>
      </c>
      <c r="K46" s="5">
        <v>3337002.9299999997</v>
      </c>
      <c r="L46" s="5">
        <v>171042.12974999999</v>
      </c>
      <c r="M46" s="5">
        <f t="shared" si="1"/>
        <v>3508045.0597499995</v>
      </c>
      <c r="O46" s="5">
        <f t="shared" si="34"/>
        <v>5717997.0700000003</v>
      </c>
      <c r="P46" s="3">
        <f t="shared" si="33"/>
        <v>293082.87025000004</v>
      </c>
      <c r="Q46" s="5">
        <f t="shared" si="5"/>
        <v>6011079.94025</v>
      </c>
      <c r="R46" s="5"/>
      <c r="S46" s="5">
        <f t="shared" si="64"/>
        <v>7278.4090000000006</v>
      </c>
      <c r="T46" s="5">
        <f t="shared" si="50"/>
        <v>373.06367499999999</v>
      </c>
      <c r="U46" s="5">
        <f t="shared" si="6"/>
        <v>7651.4726750000009</v>
      </c>
      <c r="W46" s="5">
        <f t="shared" si="65"/>
        <v>1726.7885000000001</v>
      </c>
      <c r="X46" s="5">
        <f t="shared" si="51"/>
        <v>88.508637500000006</v>
      </c>
      <c r="Y46" s="5">
        <f t="shared" si="2"/>
        <v>1815.2971375000002</v>
      </c>
      <c r="AA46" s="5">
        <f t="shared" si="66"/>
        <v>196914.5575</v>
      </c>
      <c r="AB46" s="5">
        <f t="shared" si="52"/>
        <v>10093.094312499999</v>
      </c>
      <c r="AC46" s="5">
        <f t="shared" si="7"/>
        <v>207007.6518125</v>
      </c>
      <c r="AE46" s="5">
        <f t="shared" si="67"/>
        <v>496531.83049999998</v>
      </c>
      <c r="AF46" s="5">
        <f t="shared" si="53"/>
        <v>25450.340787499998</v>
      </c>
      <c r="AG46" s="5">
        <f t="shared" si="8"/>
        <v>521982.17128749995</v>
      </c>
      <c r="AI46" s="5">
        <f t="shared" si="68"/>
        <v>446.41149999999999</v>
      </c>
      <c r="AJ46" s="5">
        <f t="shared" si="54"/>
        <v>22.881362499999998</v>
      </c>
      <c r="AK46" s="5">
        <f t="shared" si="9"/>
        <v>469.29286250000001</v>
      </c>
      <c r="AM46" s="5">
        <f t="shared" si="69"/>
        <v>30643.931</v>
      </c>
      <c r="AN46" s="5">
        <f t="shared" si="55"/>
        <v>1570.6918249999999</v>
      </c>
      <c r="AO46" s="5">
        <f t="shared" si="10"/>
        <v>32214.622824999999</v>
      </c>
      <c r="AQ46" s="5">
        <f t="shared" si="70"/>
        <v>266294.87300000002</v>
      </c>
      <c r="AR46" s="5">
        <f t="shared" si="56"/>
        <v>13649.266475</v>
      </c>
      <c r="AS46" s="5">
        <f t="shared" si="11"/>
        <v>279944.13947500003</v>
      </c>
      <c r="AU46" s="5">
        <f t="shared" si="71"/>
        <v>414220.97500000003</v>
      </c>
      <c r="AV46" s="5">
        <f t="shared" si="57"/>
        <v>21231.398125</v>
      </c>
      <c r="AW46" s="5">
        <f t="shared" si="12"/>
        <v>435452.37312500004</v>
      </c>
      <c r="AY46" s="5">
        <f t="shared" si="72"/>
        <v>36652.828999999998</v>
      </c>
      <c r="AZ46" s="5">
        <f t="shared" si="58"/>
        <v>1878.6851749999998</v>
      </c>
      <c r="BA46" s="5">
        <f t="shared" si="13"/>
        <v>38531.514174999997</v>
      </c>
      <c r="BC46" s="5">
        <f t="shared" si="73"/>
        <v>17036.077000000001</v>
      </c>
      <c r="BD46" s="5">
        <f t="shared" si="59"/>
        <v>873.20477500000004</v>
      </c>
      <c r="BE46" s="5">
        <f t="shared" si="14"/>
        <v>17909.281774999999</v>
      </c>
      <c r="BG46" s="5">
        <f t="shared" si="74"/>
        <v>11448.236500000001</v>
      </c>
      <c r="BH46" s="5">
        <f t="shared" si="60"/>
        <v>586.79323750000003</v>
      </c>
      <c r="BI46" s="5">
        <f t="shared" si="15"/>
        <v>12035.029737500001</v>
      </c>
      <c r="BK46" s="5">
        <f t="shared" si="75"/>
        <v>143795.21100000001</v>
      </c>
      <c r="BL46" s="5">
        <f t="shared" si="61"/>
        <v>7370.397825</v>
      </c>
      <c r="BM46" s="5">
        <f t="shared" si="16"/>
        <v>151165.608825</v>
      </c>
      <c r="BO46" s="5">
        <f t="shared" si="76"/>
        <v>776152.94699999993</v>
      </c>
      <c r="BP46" s="5">
        <f t="shared" si="62"/>
        <v>39782.660024999997</v>
      </c>
      <c r="BQ46" s="5">
        <f t="shared" si="17"/>
        <v>815935.60702499992</v>
      </c>
      <c r="BR46" s="5"/>
      <c r="BS46" s="5">
        <f t="shared" si="77"/>
        <v>3318853.9934999999</v>
      </c>
      <c r="BT46" s="5">
        <f t="shared" si="63"/>
        <v>170111.8840125</v>
      </c>
      <c r="BU46" s="5">
        <f t="shared" si="18"/>
        <v>3488965.8775124997</v>
      </c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</row>
    <row r="47" spans="1:87" x14ac:dyDescent="0.2">
      <c r="A47" s="32">
        <v>13058</v>
      </c>
      <c r="F47" s="3">
        <v>237750</v>
      </c>
      <c r="G47" s="3">
        <f t="shared" si="3"/>
        <v>0</v>
      </c>
      <c r="H47" s="3">
        <f t="shared" si="4"/>
        <v>237750</v>
      </c>
      <c r="I47" s="3">
        <f t="shared" si="49"/>
        <v>237750</v>
      </c>
      <c r="L47" s="5">
        <v>87617.056499999992</v>
      </c>
      <c r="M47" s="5">
        <f t="shared" si="1"/>
        <v>87617.056499999992</v>
      </c>
      <c r="O47" s="5"/>
      <c r="P47" s="3">
        <f t="shared" si="33"/>
        <v>150132.94349999999</v>
      </c>
      <c r="Q47" s="5">
        <f t="shared" si="5"/>
        <v>150132.94349999999</v>
      </c>
      <c r="R47" s="5"/>
      <c r="S47" s="5"/>
      <c r="T47" s="5">
        <f t="shared" si="50"/>
        <v>191.10345000000001</v>
      </c>
      <c r="U47" s="5">
        <f t="shared" si="6"/>
        <v>191.10345000000001</v>
      </c>
      <c r="W47" s="5"/>
      <c r="X47" s="5">
        <f t="shared" si="51"/>
        <v>45.338925000000003</v>
      </c>
      <c r="Y47" s="5">
        <f t="shared" si="2"/>
        <v>45.338925000000003</v>
      </c>
      <c r="AB47" s="5">
        <f t="shared" si="52"/>
        <v>5170.2303749999992</v>
      </c>
      <c r="AC47" s="5">
        <f t="shared" si="7"/>
        <v>5170.2303749999992</v>
      </c>
      <c r="AF47" s="5">
        <f t="shared" si="53"/>
        <v>13037.045024999999</v>
      </c>
      <c r="AG47" s="5">
        <f t="shared" si="8"/>
        <v>13037.045024999999</v>
      </c>
      <c r="AJ47" s="5">
        <f t="shared" si="54"/>
        <v>11.721074999999999</v>
      </c>
      <c r="AK47" s="5">
        <f t="shared" si="9"/>
        <v>11.721074999999999</v>
      </c>
      <c r="AN47" s="5">
        <f t="shared" si="55"/>
        <v>804.59354999999994</v>
      </c>
      <c r="AO47" s="5">
        <f t="shared" si="10"/>
        <v>804.59354999999994</v>
      </c>
      <c r="AR47" s="5">
        <f t="shared" si="56"/>
        <v>6991.8946500000002</v>
      </c>
      <c r="AS47" s="5">
        <f t="shared" si="11"/>
        <v>6991.8946500000002</v>
      </c>
      <c r="AV47" s="5">
        <f t="shared" si="57"/>
        <v>10875.873750000001</v>
      </c>
      <c r="AW47" s="5">
        <f t="shared" si="12"/>
        <v>10875.873750000001</v>
      </c>
      <c r="AZ47" s="5">
        <f t="shared" si="58"/>
        <v>962.36444999999992</v>
      </c>
      <c r="BA47" s="5">
        <f t="shared" si="13"/>
        <v>962.36444999999992</v>
      </c>
      <c r="BC47" s="5"/>
      <c r="BD47" s="5">
        <f t="shared" si="59"/>
        <v>447.30285000000003</v>
      </c>
      <c r="BE47" s="5">
        <f t="shared" si="14"/>
        <v>447.30285000000003</v>
      </c>
      <c r="BG47" s="5"/>
      <c r="BH47" s="5">
        <f t="shared" si="60"/>
        <v>300.58732500000002</v>
      </c>
      <c r="BI47" s="5">
        <f t="shared" si="15"/>
        <v>300.58732500000002</v>
      </c>
      <c r="BK47" s="5"/>
      <c r="BL47" s="5">
        <f t="shared" si="61"/>
        <v>3775.51755</v>
      </c>
      <c r="BM47" s="5">
        <f t="shared" si="16"/>
        <v>3775.51755</v>
      </c>
      <c r="BO47" s="5"/>
      <c r="BP47" s="5">
        <f t="shared" si="62"/>
        <v>20378.836349999998</v>
      </c>
      <c r="BQ47" s="5">
        <f t="shared" si="17"/>
        <v>20378.836349999998</v>
      </c>
      <c r="BR47" s="5"/>
      <c r="BS47" s="5"/>
      <c r="BT47" s="5">
        <f t="shared" si="63"/>
        <v>87140.534175000008</v>
      </c>
      <c r="BU47" s="5">
        <f t="shared" si="18"/>
        <v>87140.534175000008</v>
      </c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</row>
    <row r="48" spans="1:87" x14ac:dyDescent="0.2">
      <c r="A48" s="32">
        <v>13241</v>
      </c>
      <c r="C48" s="3">
        <v>0</v>
      </c>
      <c r="E48" s="3">
        <v>9510000</v>
      </c>
      <c r="F48" s="3">
        <v>237750</v>
      </c>
      <c r="G48" s="3">
        <f>C48+E48</f>
        <v>9510000</v>
      </c>
      <c r="H48" s="3">
        <f>D48+F48</f>
        <v>237750</v>
      </c>
      <c r="I48" s="3">
        <f>C48+D48+E48+F48</f>
        <v>9747750</v>
      </c>
      <c r="K48" s="5">
        <v>3504682.26</v>
      </c>
      <c r="L48" s="5">
        <v>87617.056499999992</v>
      </c>
      <c r="M48" s="5">
        <f t="shared" si="1"/>
        <v>3592299.3164999997</v>
      </c>
      <c r="O48" s="5">
        <f t="shared" si="34"/>
        <v>6005317.7400000002</v>
      </c>
      <c r="P48" s="3">
        <f t="shared" si="33"/>
        <v>150132.94349999999</v>
      </c>
      <c r="Q48" s="5">
        <f t="shared" si="5"/>
        <v>6155450.6835000003</v>
      </c>
      <c r="R48" s="5"/>
      <c r="S48" s="5">
        <f t="shared" si="64"/>
        <v>7644.1379999999999</v>
      </c>
      <c r="T48" s="5">
        <f t="shared" si="50"/>
        <v>191.10345000000001</v>
      </c>
      <c r="U48" s="5">
        <f t="shared" si="6"/>
        <v>7835.2414499999995</v>
      </c>
      <c r="W48" s="5">
        <f>G48*$Y$6</f>
        <v>1813.557</v>
      </c>
      <c r="X48" s="5">
        <f>H48*$Y$6</f>
        <v>45.338925000000003</v>
      </c>
      <c r="Y48" s="5">
        <f t="shared" si="2"/>
        <v>1858.895925</v>
      </c>
      <c r="AA48" s="5">
        <f t="shared" si="66"/>
        <v>206809.215</v>
      </c>
      <c r="AB48" s="5">
        <f t="shared" si="52"/>
        <v>5170.2303749999992</v>
      </c>
      <c r="AC48" s="5">
        <f t="shared" si="7"/>
        <v>211979.44537500001</v>
      </c>
      <c r="AE48" s="5">
        <f t="shared" si="67"/>
        <v>521481.80099999998</v>
      </c>
      <c r="AF48" s="5">
        <f t="shared" si="53"/>
        <v>13037.045024999999</v>
      </c>
      <c r="AG48" s="5">
        <f t="shared" si="8"/>
        <v>534518.84602499998</v>
      </c>
      <c r="AI48" s="5">
        <f t="shared" si="68"/>
        <v>468.84300000000002</v>
      </c>
      <c r="AJ48" s="5">
        <f t="shared" si="54"/>
        <v>11.721074999999999</v>
      </c>
      <c r="AK48" s="5">
        <f t="shared" si="9"/>
        <v>480.564075</v>
      </c>
      <c r="AM48" s="5">
        <f t="shared" si="69"/>
        <v>32183.741999999998</v>
      </c>
      <c r="AN48" s="5">
        <f t="shared" si="55"/>
        <v>804.59354999999994</v>
      </c>
      <c r="AO48" s="5">
        <f t="shared" si="10"/>
        <v>32988.335549999996</v>
      </c>
      <c r="AQ48" s="5">
        <f t="shared" si="70"/>
        <v>279675.78600000002</v>
      </c>
      <c r="AR48" s="5">
        <f t="shared" si="56"/>
        <v>6991.8946500000002</v>
      </c>
      <c r="AS48" s="5">
        <f t="shared" si="11"/>
        <v>286667.68064999999</v>
      </c>
      <c r="AU48" s="5">
        <f>G48*$AW$6</f>
        <v>435034.95</v>
      </c>
      <c r="AV48" s="5">
        <f>H48*$AW$6</f>
        <v>10875.873750000001</v>
      </c>
      <c r="AW48" s="5">
        <f t="shared" si="12"/>
        <v>445910.82375000004</v>
      </c>
      <c r="AY48" s="5">
        <f t="shared" si="72"/>
        <v>38494.578000000001</v>
      </c>
      <c r="AZ48" s="5">
        <f t="shared" si="58"/>
        <v>962.36444999999992</v>
      </c>
      <c r="BA48" s="5">
        <f t="shared" si="13"/>
        <v>39456.942450000002</v>
      </c>
      <c r="BC48" s="5">
        <f t="shared" si="73"/>
        <v>17892.114000000001</v>
      </c>
      <c r="BD48" s="5">
        <f t="shared" si="59"/>
        <v>447.30285000000003</v>
      </c>
      <c r="BE48" s="5">
        <f t="shared" si="14"/>
        <v>18339.416850000001</v>
      </c>
      <c r="BG48" s="5">
        <f t="shared" si="74"/>
        <v>12023.493</v>
      </c>
      <c r="BH48" s="5">
        <f t="shared" si="60"/>
        <v>300.58732500000002</v>
      </c>
      <c r="BI48" s="5">
        <f t="shared" si="15"/>
        <v>12324.080325000001</v>
      </c>
      <c r="BK48" s="5">
        <f t="shared" si="75"/>
        <v>151020.70200000002</v>
      </c>
      <c r="BL48" s="5">
        <f t="shared" si="61"/>
        <v>3775.51755</v>
      </c>
      <c r="BM48" s="5">
        <f t="shared" si="16"/>
        <v>154796.21955000001</v>
      </c>
      <c r="BO48" s="5">
        <f t="shared" si="76"/>
        <v>815153.45400000003</v>
      </c>
      <c r="BP48" s="5">
        <f t="shared" si="62"/>
        <v>20378.836349999998</v>
      </c>
      <c r="BQ48" s="5">
        <f t="shared" si="17"/>
        <v>835532.29035000002</v>
      </c>
      <c r="BR48" s="5"/>
      <c r="BS48" s="5">
        <f t="shared" si="77"/>
        <v>3485621.3670000001</v>
      </c>
      <c r="BT48" s="5">
        <f t="shared" si="63"/>
        <v>87140.534175000008</v>
      </c>
      <c r="BU48" s="5">
        <f t="shared" si="18"/>
        <v>3572761.9011750002</v>
      </c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</row>
    <row r="49" spans="1:87" x14ac:dyDescent="0.2">
      <c r="O49" s="5"/>
      <c r="P49" s="3"/>
      <c r="Q49" s="5"/>
      <c r="R49" s="5"/>
      <c r="S49" s="5"/>
      <c r="T49" s="5"/>
      <c r="U49" s="5"/>
      <c r="W49" s="5"/>
      <c r="X49" s="5"/>
      <c r="Y49" s="5"/>
      <c r="BC49" s="5"/>
      <c r="BD49" s="5"/>
      <c r="BE49" s="5"/>
      <c r="BG49" s="5"/>
      <c r="BH49" s="5"/>
      <c r="BI49" s="5"/>
      <c r="BK49" s="5"/>
      <c r="BL49" s="5"/>
      <c r="BM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</row>
    <row r="50" spans="1:87" ht="13.5" thickBot="1" x14ac:dyDescent="0.25">
      <c r="A50" s="34" t="s">
        <v>7</v>
      </c>
      <c r="C50" s="35">
        <f t="shared" ref="C50:I50" si="78">SUM(C9:C49)</f>
        <v>54080000</v>
      </c>
      <c r="D50" s="35">
        <f t="shared" si="78"/>
        <v>48226755</v>
      </c>
      <c r="E50" s="35">
        <f t="shared" si="78"/>
        <v>76730000</v>
      </c>
      <c r="F50" s="35">
        <f t="shared" si="78"/>
        <v>23111900</v>
      </c>
      <c r="G50" s="35">
        <f t="shared" si="78"/>
        <v>130810000</v>
      </c>
      <c r="H50" s="35">
        <f t="shared" si="78"/>
        <v>71338655</v>
      </c>
      <c r="I50" s="35">
        <f t="shared" si="78"/>
        <v>202148655</v>
      </c>
      <c r="K50" s="35">
        <f>SUM(K9:K49)</f>
        <v>48116864.109999985</v>
      </c>
      <c r="L50" s="35">
        <f>SUM(L9:L49)</f>
        <v>25806439.887650002</v>
      </c>
      <c r="M50" s="35">
        <f>SUM(M9:M49)</f>
        <v>73923303.997649983</v>
      </c>
      <c r="O50" s="35">
        <f>SUM(O9:O49)</f>
        <v>82693136.471000001</v>
      </c>
      <c r="P50" s="35">
        <f>SUM(P9:P49)</f>
        <v>45532215.897413902</v>
      </c>
      <c r="Q50" s="35">
        <f>SUM(Q9:Q49)</f>
        <v>128225352.36841388</v>
      </c>
      <c r="R50" s="3"/>
      <c r="S50" s="35">
        <f>SUM(S9:S49)</f>
        <v>102479.55700000002</v>
      </c>
      <c r="T50" s="35">
        <f>SUM(T9:T49)</f>
        <v>52169.045149799982</v>
      </c>
      <c r="U50" s="35">
        <f>SUM(U9:U49)</f>
        <v>154648.60214979999</v>
      </c>
      <c r="W50" s="35">
        <f>SUM(W9:W49)</f>
        <v>24946.201000000001</v>
      </c>
      <c r="X50" s="35">
        <f>SUM(X9:X49)</f>
        <v>16028.271631299996</v>
      </c>
      <c r="Y50" s="35">
        <f>SUM(Y9:Y49)</f>
        <v>40974.472631299985</v>
      </c>
      <c r="AA50" s="35">
        <f>SUM(AA9:AA49)</f>
        <v>2844715.8159999996</v>
      </c>
      <c r="AB50" s="35">
        <f>SUM(AB9:AB49)</f>
        <v>1551363.2690638001</v>
      </c>
      <c r="AC50" s="35">
        <f>SUM(AC9:AC49)</f>
        <v>4396079.0850637984</v>
      </c>
      <c r="AE50" s="35">
        <f>SUM(AE9:AE49)</f>
        <v>7171454.9129999997</v>
      </c>
      <c r="AF50" s="35">
        <f>SUM(AF9:AF49)</f>
        <v>3881888.4656441994</v>
      </c>
      <c r="AG50" s="35">
        <f>SUM(AG9:AG49)</f>
        <v>11053343.378644196</v>
      </c>
      <c r="AH50" s="3"/>
      <c r="AI50" s="35">
        <f>SUM(AI9:AI49)</f>
        <v>6359.3849999999993</v>
      </c>
      <c r="AJ50" s="35">
        <f>SUM(AJ9:AJ49)</f>
        <v>3260.2359889999993</v>
      </c>
      <c r="AK50" s="35">
        <f>SUM(AK9:AK49)</f>
        <v>9619.6209889999991</v>
      </c>
      <c r="AM50" s="35">
        <f>SUM(AM9:AM49)</f>
        <v>441584.36699999997</v>
      </c>
      <c r="AN50" s="35">
        <f>SUM(AN9:AN49)</f>
        <v>236992.22725559989</v>
      </c>
      <c r="AO50" s="35">
        <f>SUM(AO9:AO49)</f>
        <v>678576.59425559978</v>
      </c>
      <c r="AQ50" s="35">
        <f>SUM(AQ9:AQ49)</f>
        <v>3794902.4029999995</v>
      </c>
      <c r="AR50" s="35">
        <f>SUM(AR9:AR49)</f>
        <v>2002586.4003666993</v>
      </c>
      <c r="AS50" s="35">
        <f>SUM(AS9:AS49)</f>
        <v>5797488.803366702</v>
      </c>
      <c r="AU50" s="35">
        <f>SUM(AU9:AU49)</f>
        <v>5981711.3590000002</v>
      </c>
      <c r="AV50" s="35">
        <f>SUM(AV9:AV49)</f>
        <v>3239714.3464785977</v>
      </c>
      <c r="AW50" s="35">
        <f>SUM(AW9:AW49)</f>
        <v>9221425.7054786012</v>
      </c>
      <c r="AY50" s="35">
        <f>SUM(AY9:AY49)</f>
        <v>529503.36100000003</v>
      </c>
      <c r="AZ50" s="35">
        <f>SUM(AZ9:AZ49)</f>
        <v>282337.49336179998</v>
      </c>
      <c r="BA50" s="35">
        <f>SUM(BA9:BA49)</f>
        <v>811840.85436179989</v>
      </c>
      <c r="BC50" s="35">
        <f>SUM(BC9:BC49)</f>
        <v>245688.288</v>
      </c>
      <c r="BD50" s="35">
        <f>SUM(BD9:BD49)</f>
        <v>126928.67645610002</v>
      </c>
      <c r="BE50" s="35">
        <f>SUM(BE9:BE49)</f>
        <v>372616.96445609996</v>
      </c>
      <c r="BG50" s="35">
        <f>SUM(BG9:BG49)</f>
        <v>165228.576</v>
      </c>
      <c r="BH50" s="35">
        <f>SUM(BH9:BH49)</f>
        <v>89908.467402099981</v>
      </c>
      <c r="BI50" s="35">
        <f>SUM(BI9:BI49)</f>
        <v>255137.04340210004</v>
      </c>
      <c r="BK50" s="35">
        <f>SUM(BK9:BK49)</f>
        <v>2065536.8880000003</v>
      </c>
      <c r="BL50" s="35">
        <f>SUM(BL9:BL49)</f>
        <v>1108226.4932315</v>
      </c>
      <c r="BM50" s="35">
        <f>SUM(BM9:BM49)</f>
        <v>3173763.3812314998</v>
      </c>
      <c r="BO50" s="35">
        <f>SUM(BO9:BO49)</f>
        <v>11182934.949999999</v>
      </c>
      <c r="BP50" s="35">
        <f>SUM(BP9:BP49)</f>
        <v>6020644.3637881</v>
      </c>
      <c r="BQ50" s="35">
        <f>SUM(BQ9:BQ49)</f>
        <v>17203579.313788101</v>
      </c>
      <c r="BR50" s="5"/>
      <c r="BS50" s="35">
        <f>SUM(BS9:BS49)</f>
        <v>47945647.868000008</v>
      </c>
      <c r="BT50" s="35">
        <f>SUM(BT9:BT49)</f>
        <v>26136804.24648311</v>
      </c>
      <c r="BU50" s="35">
        <f>SUM(BU9:BU49)</f>
        <v>74082452.114483088</v>
      </c>
      <c r="BV50" s="5"/>
      <c r="BW50" s="35">
        <f>SUM(BW9:BW49)</f>
        <v>190442.53899999999</v>
      </c>
      <c r="BX50" s="35">
        <f>SUM(BX9:BX49)</f>
        <v>783363.89511219994</v>
      </c>
      <c r="BY50" s="35">
        <f>SUM(BY9:BY49)</f>
        <v>973806.43411219993</v>
      </c>
      <c r="BZ50" s="5"/>
      <c r="CA50" s="5"/>
      <c r="CB50" s="5"/>
      <c r="CC50" s="5"/>
      <c r="CD50" s="5"/>
      <c r="CE50" s="5"/>
      <c r="CF50" s="5"/>
      <c r="CG50" s="5"/>
      <c r="CH50" s="5"/>
      <c r="CI50" s="5"/>
    </row>
    <row r="51" spans="1:87" ht="13.5" thickTop="1" x14ac:dyDescent="0.2">
      <c r="W51" s="5"/>
      <c r="X51" s="5"/>
      <c r="Y51" s="5"/>
      <c r="BC51" s="5"/>
      <c r="BD51" s="5"/>
      <c r="BE51" s="5"/>
      <c r="BG51" s="5"/>
      <c r="BH51" s="5"/>
      <c r="BI51" s="5"/>
      <c r="BK51" s="5"/>
      <c r="BL51" s="5"/>
      <c r="BM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</row>
    <row r="52" spans="1:87" x14ac:dyDescent="0.2">
      <c r="P52" s="5"/>
      <c r="W52" s="5"/>
      <c r="X52" s="5"/>
      <c r="Y52" s="5"/>
      <c r="BC52" s="5"/>
      <c r="BD52" s="5"/>
      <c r="BE52" s="5"/>
      <c r="BG52" s="5"/>
      <c r="BH52" s="5"/>
      <c r="BI52" s="5"/>
      <c r="BK52" s="5"/>
      <c r="BL52" s="5"/>
      <c r="BM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</row>
    <row r="53" spans="1:87" x14ac:dyDescent="0.2">
      <c r="W53" s="5"/>
      <c r="X53" s="5"/>
      <c r="Y53" s="5"/>
      <c r="BC53" s="5"/>
      <c r="BD53" s="5"/>
      <c r="BE53" s="5"/>
      <c r="BG53" s="5"/>
      <c r="BH53" s="5"/>
      <c r="BI53" s="5"/>
      <c r="BK53" s="5"/>
      <c r="BL53" s="5"/>
      <c r="BM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</row>
    <row r="54" spans="1:87" x14ac:dyDescent="0.2">
      <c r="W54" s="5"/>
      <c r="X54" s="5"/>
      <c r="Y54" s="5"/>
      <c r="BC54" s="5"/>
      <c r="BD54" s="5"/>
      <c r="BE54" s="5"/>
      <c r="BG54" s="5"/>
      <c r="BH54" s="5"/>
      <c r="BI54" s="5"/>
      <c r="BK54" s="5"/>
      <c r="BL54" s="5"/>
      <c r="BM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</row>
    <row r="55" spans="1:87" x14ac:dyDescent="0.2">
      <c r="W55" s="5"/>
      <c r="X55" s="5"/>
      <c r="Y55" s="5"/>
      <c r="BC55" s="5"/>
      <c r="BD55" s="5"/>
      <c r="BE55" s="5"/>
      <c r="BG55" s="5"/>
      <c r="BH55" s="5"/>
      <c r="BI55" s="5"/>
      <c r="BK55" s="5"/>
      <c r="BL55" s="5"/>
      <c r="BM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</row>
    <row r="56" spans="1:87" x14ac:dyDescent="0.2">
      <c r="W56" s="5"/>
      <c r="X56" s="5"/>
      <c r="Y56" s="5"/>
      <c r="BC56" s="5"/>
      <c r="BD56" s="5"/>
      <c r="BE56" s="5"/>
      <c r="BG56" s="5"/>
      <c r="BH56" s="5"/>
      <c r="BI56" s="5"/>
      <c r="BK56" s="5"/>
      <c r="BL56" s="5"/>
      <c r="BM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</row>
    <row r="57" spans="1:87" x14ac:dyDescent="0.2">
      <c r="W57" s="5"/>
      <c r="X57" s="5"/>
      <c r="Y57" s="5"/>
      <c r="BC57" s="5"/>
      <c r="BD57" s="5"/>
      <c r="BE57" s="5"/>
      <c r="BG57" s="5"/>
      <c r="BH57" s="5"/>
      <c r="BI57" s="5"/>
      <c r="BK57" s="5"/>
      <c r="BL57" s="5"/>
      <c r="BM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</row>
    <row r="58" spans="1:87" x14ac:dyDescent="0.2">
      <c r="A58"/>
      <c r="W58" s="5"/>
      <c r="X58" s="5"/>
      <c r="Y58" s="5"/>
      <c r="BC58" s="5"/>
      <c r="BD58" s="5"/>
      <c r="BE58" s="5"/>
      <c r="BG58" s="5"/>
      <c r="BH58" s="5"/>
      <c r="BI58" s="5"/>
      <c r="BK58" s="5"/>
      <c r="BL58" s="5"/>
      <c r="BM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</row>
    <row r="59" spans="1:87" x14ac:dyDescent="0.2">
      <c r="A59"/>
      <c r="W59" s="5"/>
      <c r="X59" s="5"/>
      <c r="Y59" s="5"/>
      <c r="BC59" s="5"/>
      <c r="BD59" s="5"/>
      <c r="BE59" s="5"/>
      <c r="BG59" s="5"/>
      <c r="BH59" s="5"/>
      <c r="BI59" s="5"/>
      <c r="BK59" s="5"/>
      <c r="BL59" s="5"/>
      <c r="BM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</row>
    <row r="60" spans="1:87" x14ac:dyDescent="0.2">
      <c r="A60"/>
      <c r="W60" s="5"/>
      <c r="X60" s="5"/>
      <c r="Y60" s="5"/>
      <c r="BC60" s="5"/>
      <c r="BD60" s="5"/>
      <c r="BE60" s="5"/>
      <c r="BG60" s="5"/>
      <c r="BH60" s="5"/>
      <c r="BI60" s="5"/>
      <c r="BK60" s="5"/>
      <c r="BL60" s="5"/>
      <c r="BM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</row>
    <row r="61" spans="1:87" x14ac:dyDescent="0.2">
      <c r="A61"/>
      <c r="W61" s="5"/>
      <c r="X61" s="5"/>
      <c r="Y61" s="5"/>
      <c r="BC61" s="5"/>
      <c r="BD61" s="5"/>
      <c r="BE61" s="5"/>
      <c r="BG61" s="5"/>
      <c r="BH61" s="5"/>
      <c r="BI61" s="5"/>
      <c r="BK61" s="5"/>
      <c r="BL61" s="5"/>
      <c r="BM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</row>
    <row r="62" spans="1:87" x14ac:dyDescent="0.2">
      <c r="A62"/>
      <c r="W62" s="5"/>
      <c r="X62" s="5"/>
      <c r="Y62" s="5"/>
      <c r="BC62" s="5"/>
      <c r="BD62" s="5"/>
      <c r="BE62" s="5"/>
      <c r="BG62" s="5"/>
      <c r="BH62" s="5"/>
      <c r="BI62" s="5"/>
      <c r="BK62" s="5"/>
      <c r="BL62" s="5"/>
      <c r="BM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</row>
    <row r="63" spans="1:87" x14ac:dyDescent="0.2">
      <c r="A63"/>
      <c r="K63"/>
      <c r="L63"/>
      <c r="M63"/>
      <c r="W63" s="5"/>
      <c r="X63" s="5"/>
      <c r="Y63" s="5"/>
      <c r="BC63" s="5"/>
      <c r="BD63" s="5"/>
      <c r="BE63" s="5"/>
      <c r="BG63" s="5"/>
      <c r="BH63" s="5"/>
      <c r="BI63" s="5"/>
      <c r="BK63" s="5"/>
      <c r="BL63" s="5"/>
      <c r="BM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</row>
    <row r="64" spans="1:87" x14ac:dyDescent="0.2">
      <c r="A64"/>
      <c r="C64"/>
      <c r="D64"/>
      <c r="E64"/>
      <c r="F64"/>
      <c r="G64"/>
      <c r="H64"/>
      <c r="I64"/>
      <c r="J64"/>
      <c r="K64"/>
      <c r="L64"/>
      <c r="M64"/>
      <c r="N64"/>
      <c r="V64"/>
      <c r="W64" s="5"/>
      <c r="X64" s="5"/>
      <c r="Y64" s="5"/>
      <c r="BC64" s="5"/>
      <c r="BD64" s="5"/>
      <c r="BE64" s="5"/>
      <c r="BG64" s="5"/>
      <c r="BH64" s="5"/>
      <c r="BI64" s="5"/>
      <c r="BK64" s="5"/>
      <c r="BL64" s="5"/>
      <c r="BM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</row>
    <row r="65" spans="1:87" x14ac:dyDescent="0.2">
      <c r="A65"/>
      <c r="C65"/>
      <c r="D65"/>
      <c r="E65"/>
      <c r="F65"/>
      <c r="G65"/>
      <c r="H65"/>
      <c r="I65"/>
      <c r="J65"/>
      <c r="K65"/>
      <c r="L65"/>
      <c r="M65"/>
      <c r="N65"/>
      <c r="V65"/>
      <c r="W65" s="5"/>
      <c r="X65" s="5"/>
      <c r="Y65" s="5"/>
      <c r="BC65" s="5"/>
      <c r="BD65" s="5"/>
      <c r="BE65" s="5"/>
      <c r="BG65" s="5"/>
      <c r="BH65" s="5"/>
      <c r="BI65" s="5"/>
      <c r="BK65" s="5"/>
      <c r="BL65" s="5"/>
      <c r="BM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</row>
    <row r="66" spans="1:87" x14ac:dyDescent="0.2">
      <c r="A66"/>
      <c r="C66"/>
      <c r="D66"/>
      <c r="E66"/>
      <c r="F66"/>
      <c r="G66"/>
      <c r="H66"/>
      <c r="I66"/>
      <c r="J66"/>
      <c r="K66"/>
      <c r="L66"/>
      <c r="M66"/>
      <c r="N66"/>
      <c r="V66"/>
      <c r="W66" s="5"/>
      <c r="X66" s="5"/>
      <c r="Y66" s="5"/>
      <c r="BC66" s="5"/>
      <c r="BD66" s="5"/>
      <c r="BE66" s="5"/>
      <c r="BG66" s="5"/>
      <c r="BH66" s="5"/>
      <c r="BI66" s="5"/>
      <c r="BK66" s="5"/>
      <c r="BL66" s="5"/>
      <c r="BM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</row>
    <row r="67" spans="1:87" x14ac:dyDescent="0.2">
      <c r="A67"/>
      <c r="C67"/>
      <c r="D67"/>
      <c r="E67"/>
      <c r="F67"/>
      <c r="G67"/>
      <c r="H67"/>
      <c r="I67"/>
      <c r="J67"/>
      <c r="K67"/>
      <c r="L67"/>
      <c r="M67"/>
      <c r="N67"/>
      <c r="V67"/>
      <c r="W67" s="5"/>
      <c r="X67" s="5"/>
      <c r="Y67" s="5"/>
      <c r="BC67" s="5"/>
      <c r="BD67" s="5"/>
      <c r="BE67" s="5"/>
      <c r="BG67" s="5"/>
      <c r="BH67" s="5"/>
      <c r="BI67" s="5"/>
      <c r="BK67" s="5"/>
      <c r="BL67" s="5"/>
      <c r="BM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</row>
    <row r="68" spans="1:87" x14ac:dyDescent="0.2">
      <c r="A68"/>
      <c r="C68"/>
      <c r="D68"/>
      <c r="E68"/>
      <c r="F68"/>
      <c r="G68"/>
      <c r="H68"/>
      <c r="I68"/>
      <c r="J68"/>
      <c r="K68"/>
      <c r="L68"/>
      <c r="M68"/>
      <c r="N68"/>
      <c r="V68"/>
      <c r="W68" s="5"/>
      <c r="X68" s="5"/>
      <c r="Y68" s="5"/>
      <c r="BC68" s="5"/>
      <c r="BD68" s="5"/>
      <c r="BE68" s="5"/>
      <c r="BG68" s="5"/>
      <c r="BH68" s="5"/>
      <c r="BI68" s="5"/>
      <c r="BK68" s="5"/>
      <c r="BL68" s="5"/>
      <c r="BM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</row>
    <row r="69" spans="1:87" x14ac:dyDescent="0.2">
      <c r="A69"/>
      <c r="C69"/>
      <c r="D69"/>
      <c r="E69"/>
      <c r="F69"/>
      <c r="G69"/>
      <c r="H69"/>
      <c r="I69"/>
      <c r="J69"/>
      <c r="K69"/>
      <c r="L69"/>
      <c r="M69"/>
      <c r="N69"/>
      <c r="V69"/>
      <c r="W69" s="5"/>
      <c r="X69" s="5"/>
      <c r="Y69" s="5"/>
      <c r="BC69" s="5"/>
      <c r="BD69" s="5"/>
      <c r="BE69" s="5"/>
      <c r="BG69" s="5"/>
      <c r="BH69" s="5"/>
      <c r="BI69" s="5"/>
      <c r="BK69" s="5"/>
      <c r="BL69" s="5"/>
      <c r="BM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</row>
    <row r="70" spans="1:87" x14ac:dyDescent="0.2">
      <c r="A70"/>
      <c r="C70"/>
      <c r="D70"/>
      <c r="E70"/>
      <c r="F70"/>
      <c r="G70"/>
      <c r="H70"/>
      <c r="I70"/>
      <c r="J70"/>
      <c r="K70"/>
      <c r="L70"/>
      <c r="M70"/>
      <c r="N70"/>
      <c r="V70"/>
      <c r="W70" s="5"/>
      <c r="X70" s="5"/>
      <c r="Y70" s="5"/>
      <c r="BC70" s="5"/>
      <c r="BD70" s="5"/>
      <c r="BE70" s="5"/>
      <c r="BG70" s="5"/>
      <c r="BH70" s="5"/>
      <c r="BI70" s="5"/>
      <c r="BK70" s="5"/>
      <c r="BL70" s="5"/>
      <c r="BM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</row>
    <row r="71" spans="1:87" x14ac:dyDescent="0.2">
      <c r="A71"/>
      <c r="C71"/>
      <c r="D71"/>
      <c r="E71"/>
      <c r="F71"/>
      <c r="G71"/>
      <c r="H71"/>
      <c r="I71"/>
      <c r="J71"/>
      <c r="K71"/>
      <c r="L71"/>
      <c r="M71"/>
      <c r="N71"/>
      <c r="V71"/>
      <c r="W71" s="5"/>
      <c r="X71" s="5"/>
      <c r="Y71" s="5"/>
      <c r="BC71" s="5"/>
      <c r="BD71" s="5"/>
      <c r="BE71" s="5"/>
      <c r="BG71" s="5"/>
      <c r="BH71" s="5"/>
      <c r="BI71" s="5"/>
      <c r="BK71" s="5"/>
      <c r="BL71" s="5"/>
      <c r="BM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</row>
    <row r="72" spans="1:87" x14ac:dyDescent="0.2">
      <c r="A72"/>
      <c r="C72"/>
      <c r="D72"/>
      <c r="E72"/>
      <c r="F72"/>
      <c r="G72"/>
      <c r="H72"/>
      <c r="I72"/>
      <c r="J72"/>
      <c r="K72"/>
      <c r="L72"/>
      <c r="M72"/>
      <c r="N72"/>
      <c r="V72"/>
      <c r="W72" s="5"/>
      <c r="X72" s="5"/>
      <c r="Y72" s="5"/>
      <c r="BC72" s="5"/>
      <c r="BD72" s="5"/>
      <c r="BE72" s="5"/>
      <c r="BG72" s="5"/>
      <c r="BH72" s="5"/>
      <c r="BI72" s="5"/>
      <c r="BK72" s="5"/>
      <c r="BL72" s="5"/>
      <c r="BM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</row>
    <row r="73" spans="1:87" x14ac:dyDescent="0.2">
      <c r="A73"/>
      <c r="C73"/>
      <c r="D73"/>
      <c r="E73"/>
      <c r="F73"/>
      <c r="G73"/>
      <c r="H73"/>
      <c r="I73"/>
      <c r="J73"/>
      <c r="K73"/>
      <c r="L73"/>
      <c r="M73"/>
      <c r="N73"/>
      <c r="V73"/>
      <c r="W73" s="5"/>
      <c r="X73" s="5"/>
      <c r="Y73" s="5"/>
      <c r="BC73" s="5"/>
      <c r="BD73" s="5"/>
      <c r="BE73" s="5"/>
      <c r="BG73" s="5"/>
      <c r="BH73" s="5"/>
      <c r="BI73" s="5"/>
      <c r="BK73" s="5"/>
      <c r="BL73" s="5"/>
      <c r="BM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</row>
    <row r="74" spans="1:87" x14ac:dyDescent="0.2">
      <c r="A74"/>
      <c r="C74"/>
      <c r="D74"/>
      <c r="E74"/>
      <c r="F74"/>
      <c r="G74"/>
      <c r="H74"/>
      <c r="I74"/>
      <c r="J74"/>
      <c r="K74"/>
      <c r="L74"/>
      <c r="M74"/>
      <c r="N74"/>
      <c r="V74"/>
      <c r="W74" s="5"/>
      <c r="X74" s="5"/>
      <c r="Y74" s="5"/>
      <c r="BC74" s="5"/>
      <c r="BD74" s="5"/>
      <c r="BE74" s="5"/>
      <c r="BG74" s="5"/>
      <c r="BH74" s="5"/>
      <c r="BI74" s="5"/>
      <c r="BK74" s="5"/>
      <c r="BL74" s="5"/>
      <c r="BM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</row>
    <row r="75" spans="1:87" x14ac:dyDescent="0.2">
      <c r="A75"/>
      <c r="C75"/>
      <c r="D75"/>
      <c r="E75"/>
      <c r="F75"/>
      <c r="G75"/>
      <c r="H75"/>
      <c r="I75"/>
      <c r="J75"/>
      <c r="K75"/>
      <c r="L75"/>
      <c r="M75"/>
      <c r="N75"/>
      <c r="V75"/>
      <c r="W75" s="5"/>
      <c r="X75" s="5"/>
      <c r="Y75" s="5"/>
      <c r="BC75" s="5"/>
      <c r="BD75" s="5"/>
      <c r="BE75" s="5"/>
      <c r="BG75" s="5"/>
      <c r="BH75" s="5"/>
      <c r="BI75" s="5"/>
      <c r="BK75" s="5"/>
      <c r="BL75" s="5"/>
      <c r="BM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</row>
    <row r="76" spans="1:87" x14ac:dyDescent="0.2">
      <c r="A76"/>
      <c r="C76"/>
      <c r="D76"/>
      <c r="E76"/>
      <c r="F76"/>
      <c r="G76"/>
      <c r="H76"/>
      <c r="I76"/>
      <c r="J76"/>
      <c r="K76"/>
      <c r="L76"/>
      <c r="M76"/>
      <c r="N76"/>
      <c r="V76"/>
      <c r="W76" s="5"/>
      <c r="X76" s="5"/>
      <c r="Y76" s="5"/>
      <c r="BC76" s="5"/>
      <c r="BD76" s="5"/>
      <c r="BE76" s="5"/>
      <c r="BG76" s="5"/>
      <c r="BH76" s="5"/>
      <c r="BI76" s="5"/>
      <c r="BK76" s="5"/>
      <c r="BL76" s="5"/>
      <c r="BM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</row>
    <row r="77" spans="1:87" x14ac:dyDescent="0.2">
      <c r="A77"/>
      <c r="C77"/>
      <c r="D77"/>
      <c r="E77"/>
      <c r="F77"/>
      <c r="G77"/>
      <c r="H77"/>
      <c r="I77"/>
      <c r="J77"/>
      <c r="K77"/>
      <c r="L77"/>
      <c r="M77"/>
      <c r="N77"/>
      <c r="V77"/>
      <c r="W77" s="5"/>
      <c r="X77" s="5"/>
      <c r="Y77" s="5"/>
      <c r="BC77" s="5"/>
      <c r="BD77" s="5"/>
      <c r="BE77" s="5"/>
      <c r="BG77" s="5"/>
      <c r="BH77" s="5"/>
      <c r="BI77" s="5"/>
      <c r="BK77" s="5"/>
      <c r="BL77" s="5"/>
      <c r="BM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</row>
    <row r="78" spans="1:87" x14ac:dyDescent="0.2">
      <c r="A78"/>
      <c r="C78"/>
      <c r="D78"/>
      <c r="E78"/>
      <c r="F78"/>
      <c r="G78"/>
      <c r="H78"/>
      <c r="I78"/>
      <c r="J78"/>
      <c r="K78"/>
      <c r="L78"/>
      <c r="M78"/>
      <c r="N78"/>
      <c r="V78"/>
      <c r="W78" s="5"/>
      <c r="X78" s="5"/>
      <c r="Y78" s="5"/>
      <c r="BC78" s="5"/>
      <c r="BD78" s="5"/>
      <c r="BE78" s="5"/>
      <c r="BG78" s="5"/>
      <c r="BH78" s="5"/>
      <c r="BI78" s="5"/>
      <c r="BK78" s="5"/>
      <c r="BL78" s="5"/>
      <c r="BM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</row>
    <row r="79" spans="1:87" x14ac:dyDescent="0.2">
      <c r="A79"/>
      <c r="C79"/>
      <c r="D79"/>
      <c r="E79"/>
      <c r="F79"/>
      <c r="G79"/>
      <c r="H79"/>
      <c r="I79"/>
      <c r="J79"/>
      <c r="K79"/>
      <c r="L79"/>
      <c r="M79"/>
      <c r="N79"/>
      <c r="V79"/>
      <c r="W79" s="5"/>
      <c r="X79" s="5"/>
      <c r="Y79" s="5"/>
      <c r="BC79" s="5"/>
      <c r="BD79" s="5"/>
      <c r="BE79" s="5"/>
      <c r="BG79" s="5"/>
      <c r="BH79" s="5"/>
      <c r="BI79" s="5"/>
      <c r="BK79" s="5"/>
      <c r="BL79" s="5"/>
      <c r="BM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</row>
    <row r="80" spans="1:87" x14ac:dyDescent="0.2">
      <c r="A80"/>
      <c r="C80"/>
      <c r="D80"/>
      <c r="E80"/>
      <c r="F80"/>
      <c r="G80"/>
      <c r="H80"/>
      <c r="I80"/>
      <c r="J80"/>
      <c r="K80"/>
      <c r="L80"/>
      <c r="M80"/>
      <c r="N80"/>
      <c r="V80"/>
      <c r="W80" s="5"/>
      <c r="X80" s="5"/>
      <c r="Y80" s="5"/>
      <c r="BC80" s="5"/>
      <c r="BD80" s="5"/>
      <c r="BE80" s="5"/>
      <c r="BG80" s="5"/>
      <c r="BH80" s="5"/>
      <c r="BI80" s="5"/>
      <c r="BK80" s="5"/>
      <c r="BL80" s="5"/>
      <c r="BM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</row>
    <row r="81" spans="1:87" x14ac:dyDescent="0.2">
      <c r="A81"/>
      <c r="C81"/>
      <c r="D81"/>
      <c r="E81"/>
      <c r="F81"/>
      <c r="G81"/>
      <c r="H81"/>
      <c r="I81"/>
      <c r="J81"/>
      <c r="K81"/>
      <c r="L81"/>
      <c r="M81"/>
      <c r="N81"/>
      <c r="V81"/>
      <c r="W81" s="5"/>
      <c r="X81" s="5"/>
      <c r="Y81" s="5"/>
      <c r="BC81" s="5"/>
      <c r="BD81" s="5"/>
      <c r="BE81" s="5"/>
      <c r="BG81" s="5"/>
      <c r="BH81" s="5"/>
      <c r="BI81" s="5"/>
      <c r="BK81" s="5"/>
      <c r="BL81" s="5"/>
      <c r="BM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</row>
    <row r="82" spans="1:87" x14ac:dyDescent="0.2">
      <c r="A82"/>
      <c r="C82"/>
      <c r="D82"/>
      <c r="E82"/>
      <c r="F82"/>
      <c r="G82"/>
      <c r="H82"/>
      <c r="I82"/>
      <c r="J82"/>
      <c r="K82"/>
      <c r="L82"/>
      <c r="M82"/>
      <c r="N82"/>
      <c r="V82"/>
      <c r="W82" s="5"/>
      <c r="X82" s="5"/>
      <c r="Y82" s="5"/>
      <c r="BC82" s="5"/>
      <c r="BD82" s="5"/>
      <c r="BE82" s="5"/>
      <c r="BG82" s="5"/>
      <c r="BH82" s="5"/>
      <c r="BI82" s="5"/>
      <c r="BK82" s="5"/>
      <c r="BL82" s="5"/>
      <c r="BM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</row>
    <row r="83" spans="1:87" x14ac:dyDescent="0.2">
      <c r="A83"/>
      <c r="C83"/>
      <c r="D83"/>
      <c r="E83"/>
      <c r="F83"/>
      <c r="G83"/>
      <c r="H83"/>
      <c r="I83"/>
      <c r="J83"/>
      <c r="K83"/>
      <c r="L83"/>
      <c r="M83"/>
      <c r="N83"/>
      <c r="V83"/>
      <c r="W83" s="5"/>
      <c r="X83" s="5"/>
      <c r="Y83" s="5"/>
      <c r="BC83" s="5"/>
      <c r="BD83" s="5"/>
      <c r="BE83" s="5"/>
      <c r="BG83" s="5"/>
      <c r="BH83" s="5"/>
      <c r="BI83" s="5"/>
      <c r="BK83" s="5"/>
      <c r="BL83" s="5"/>
      <c r="BM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</row>
    <row r="84" spans="1:87" x14ac:dyDescent="0.2">
      <c r="A84"/>
      <c r="C84"/>
      <c r="D84"/>
      <c r="E84"/>
      <c r="F84"/>
      <c r="G84"/>
      <c r="H84"/>
      <c r="I84"/>
      <c r="J84"/>
      <c r="K84"/>
      <c r="L84"/>
      <c r="M84"/>
      <c r="N84"/>
      <c r="V84"/>
      <c r="W84" s="5"/>
      <c r="X84" s="5"/>
      <c r="Y84" s="5"/>
      <c r="BC84" s="5"/>
      <c r="BD84" s="5"/>
      <c r="BE84" s="5"/>
      <c r="BG84" s="5"/>
      <c r="BH84" s="5"/>
      <c r="BI84" s="5"/>
      <c r="BK84" s="5"/>
      <c r="BL84" s="5"/>
      <c r="BM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</row>
    <row r="85" spans="1:87" x14ac:dyDescent="0.2">
      <c r="C85"/>
      <c r="D85"/>
      <c r="E85"/>
      <c r="F85"/>
      <c r="G85"/>
      <c r="H85"/>
      <c r="I85"/>
      <c r="J85"/>
      <c r="K85"/>
      <c r="L85"/>
      <c r="M85"/>
      <c r="N85"/>
      <c r="V85"/>
      <c r="W85" s="5"/>
      <c r="X85" s="5"/>
      <c r="Y85" s="5"/>
      <c r="BC85" s="5"/>
      <c r="BD85" s="5"/>
      <c r="BE85" s="5"/>
      <c r="BG85" s="5"/>
      <c r="BH85" s="5"/>
      <c r="BI85" s="5"/>
      <c r="BK85" s="5"/>
      <c r="BL85" s="5"/>
      <c r="BM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</row>
    <row r="86" spans="1:87" x14ac:dyDescent="0.2">
      <c r="C86"/>
      <c r="D86"/>
      <c r="E86"/>
      <c r="F86"/>
      <c r="G86"/>
      <c r="H86"/>
      <c r="I86"/>
      <c r="J86"/>
      <c r="K86"/>
      <c r="L86"/>
      <c r="M86"/>
      <c r="N86"/>
      <c r="V86"/>
      <c r="W86" s="5"/>
      <c r="X86" s="5"/>
      <c r="Y86" s="5"/>
      <c r="BC86" s="5"/>
      <c r="BD86" s="5"/>
      <c r="BE86" s="5"/>
      <c r="BG86" s="5"/>
      <c r="BH86" s="5"/>
      <c r="BI86" s="5"/>
      <c r="BK86" s="5"/>
      <c r="BL86" s="5"/>
      <c r="BM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</row>
    <row r="87" spans="1:87" x14ac:dyDescent="0.2">
      <c r="C87"/>
      <c r="D87"/>
      <c r="E87"/>
      <c r="F87"/>
      <c r="G87"/>
      <c r="H87"/>
      <c r="I87"/>
      <c r="J87"/>
      <c r="K87"/>
      <c r="L87"/>
      <c r="M87"/>
      <c r="N87"/>
      <c r="V87"/>
      <c r="W87" s="5"/>
      <c r="X87" s="5"/>
      <c r="Y87" s="5"/>
      <c r="BC87" s="5"/>
      <c r="BD87" s="5"/>
      <c r="BE87" s="5"/>
      <c r="BG87" s="5"/>
      <c r="BH87" s="5"/>
      <c r="BI87" s="5"/>
      <c r="BK87" s="5"/>
      <c r="BL87" s="5"/>
      <c r="BM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</row>
    <row r="88" spans="1:87" x14ac:dyDescent="0.2">
      <c r="C88"/>
      <c r="D88"/>
      <c r="E88"/>
      <c r="F88"/>
      <c r="G88"/>
      <c r="H88"/>
      <c r="I88"/>
      <c r="J88"/>
      <c r="K88"/>
      <c r="L88"/>
      <c r="M88"/>
      <c r="N88"/>
      <c r="V88"/>
      <c r="W88" s="5"/>
      <c r="X88" s="5"/>
      <c r="Y88" s="5"/>
      <c r="BC88" s="5"/>
      <c r="BD88" s="5"/>
      <c r="BE88" s="5"/>
      <c r="BG88" s="5"/>
      <c r="BH88" s="5"/>
      <c r="BI88" s="5"/>
      <c r="BK88" s="5"/>
      <c r="BL88" s="5"/>
      <c r="BM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</row>
    <row r="89" spans="1:87" x14ac:dyDescent="0.2">
      <c r="C89"/>
      <c r="D89"/>
      <c r="E89"/>
      <c r="F89"/>
      <c r="G89"/>
      <c r="H89"/>
      <c r="I89"/>
      <c r="J89"/>
      <c r="K89"/>
      <c r="L89"/>
      <c r="M89"/>
      <c r="N89"/>
      <c r="V89"/>
      <c r="W89" s="5"/>
      <c r="X89" s="5"/>
      <c r="Y89" s="5"/>
      <c r="BC89" s="5"/>
      <c r="BD89" s="5"/>
      <c r="BE89" s="5"/>
      <c r="BG89" s="5"/>
      <c r="BH89" s="5"/>
      <c r="BI89" s="5"/>
      <c r="BK89" s="5"/>
      <c r="BL89" s="5"/>
      <c r="BM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</row>
    <row r="90" spans="1:87" x14ac:dyDescent="0.2">
      <c r="C90"/>
      <c r="D90"/>
      <c r="E90"/>
      <c r="F90"/>
      <c r="G90"/>
      <c r="H90"/>
      <c r="I90"/>
      <c r="J90"/>
      <c r="N90"/>
      <c r="V90"/>
      <c r="W90" s="5"/>
      <c r="X90" s="5"/>
      <c r="Y90" s="5"/>
      <c r="BC90" s="5"/>
      <c r="BD90" s="5"/>
      <c r="BE90" s="5"/>
      <c r="BG90" s="5"/>
      <c r="BH90" s="5"/>
      <c r="BI90" s="5"/>
      <c r="BK90" s="5"/>
      <c r="BL90" s="5"/>
      <c r="BM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</row>
    <row r="91" spans="1:87" x14ac:dyDescent="0.2">
      <c r="W91" s="5"/>
      <c r="X91" s="5"/>
      <c r="Y91" s="5"/>
      <c r="BC91" s="5"/>
      <c r="BD91" s="5"/>
      <c r="BE91" s="5"/>
      <c r="BG91" s="5"/>
      <c r="BH91" s="5"/>
      <c r="BI91" s="5"/>
      <c r="BK91" s="5"/>
      <c r="BL91" s="5"/>
      <c r="BM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</row>
    <row r="92" spans="1:87" x14ac:dyDescent="0.2">
      <c r="W92" s="5"/>
      <c r="X92" s="5"/>
      <c r="Y92" s="5"/>
      <c r="BC92" s="5"/>
      <c r="BD92" s="5"/>
      <c r="BE92" s="5"/>
      <c r="BG92" s="5"/>
      <c r="BH92" s="5"/>
      <c r="BI92" s="5"/>
      <c r="BK92" s="5"/>
      <c r="BL92" s="5"/>
      <c r="BM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</row>
    <row r="93" spans="1:87" x14ac:dyDescent="0.2">
      <c r="W93" s="5"/>
      <c r="X93" s="5"/>
      <c r="Y93" s="5"/>
      <c r="BC93" s="5"/>
      <c r="BD93" s="5"/>
      <c r="BE93" s="5"/>
      <c r="BG93" s="5"/>
      <c r="BH93" s="5"/>
      <c r="BI93" s="5"/>
      <c r="BK93" s="5"/>
      <c r="BL93" s="5"/>
      <c r="BM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</row>
    <row r="94" spans="1:87" x14ac:dyDescent="0.2">
      <c r="W94" s="5"/>
      <c r="X94" s="5"/>
      <c r="Y94" s="5"/>
      <c r="BC94" s="5"/>
      <c r="BD94" s="5"/>
      <c r="BE94" s="5"/>
      <c r="BG94" s="5"/>
      <c r="BH94" s="5"/>
      <c r="BI94" s="5"/>
      <c r="BK94" s="5"/>
      <c r="BL94" s="5"/>
      <c r="BM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</row>
    <row r="95" spans="1:87" x14ac:dyDescent="0.2">
      <c r="W95" s="5"/>
      <c r="X95" s="5"/>
      <c r="Y95" s="5"/>
      <c r="BC95" s="5"/>
      <c r="BD95" s="5"/>
      <c r="BE95" s="5"/>
      <c r="BG95" s="5"/>
      <c r="BH95" s="5"/>
      <c r="BI95" s="5"/>
      <c r="BK95" s="5"/>
      <c r="BL95" s="5"/>
      <c r="BM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</row>
    <row r="96" spans="1:87" x14ac:dyDescent="0.2">
      <c r="W96" s="5"/>
      <c r="X96" s="5"/>
      <c r="Y96" s="5"/>
      <c r="BC96" s="5"/>
      <c r="BD96" s="5"/>
      <c r="BE96" s="5"/>
      <c r="BG96" s="5"/>
      <c r="BH96" s="5"/>
      <c r="BI96" s="5"/>
      <c r="BK96" s="5"/>
      <c r="BL96" s="5"/>
      <c r="BM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</row>
    <row r="97" spans="23:87" x14ac:dyDescent="0.2">
      <c r="W97" s="5"/>
      <c r="X97" s="5"/>
      <c r="Y97" s="5"/>
      <c r="BC97" s="5"/>
      <c r="BD97" s="5"/>
      <c r="BE97" s="5"/>
      <c r="BG97" s="5"/>
      <c r="BH97" s="5"/>
      <c r="BI97" s="5"/>
      <c r="BK97" s="5"/>
      <c r="BL97" s="5"/>
      <c r="BM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</row>
    <row r="98" spans="23:87" x14ac:dyDescent="0.2">
      <c r="W98" s="5"/>
      <c r="X98" s="5"/>
      <c r="Y98" s="5"/>
      <c r="BC98" s="5"/>
      <c r="BD98" s="5"/>
      <c r="BE98" s="5"/>
      <c r="BG98" s="5"/>
      <c r="BH98" s="5"/>
      <c r="BI98" s="5"/>
      <c r="BK98" s="5"/>
      <c r="BL98" s="5"/>
      <c r="BM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</row>
    <row r="99" spans="23:87" x14ac:dyDescent="0.2">
      <c r="W99" s="5"/>
      <c r="X99" s="5"/>
      <c r="Y99" s="5"/>
      <c r="BC99" s="5"/>
      <c r="BD99" s="5"/>
      <c r="BE99" s="5"/>
      <c r="BG99" s="5"/>
      <c r="BH99" s="5"/>
      <c r="BI99" s="5"/>
      <c r="BK99" s="5"/>
      <c r="BL99" s="5"/>
      <c r="BM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</row>
    <row r="100" spans="23:87" x14ac:dyDescent="0.2">
      <c r="W100" s="5"/>
      <c r="X100" s="5"/>
      <c r="Y100" s="5"/>
      <c r="BC100" s="5"/>
      <c r="BD100" s="5"/>
      <c r="BE100" s="5"/>
      <c r="BG100" s="5"/>
      <c r="BH100" s="5"/>
      <c r="BI100" s="5"/>
      <c r="BK100" s="5"/>
      <c r="BL100" s="5"/>
      <c r="BM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</row>
    <row r="101" spans="23:87" x14ac:dyDescent="0.2">
      <c r="W101" s="5"/>
      <c r="X101" s="5"/>
      <c r="Y101" s="5"/>
      <c r="BC101" s="5"/>
      <c r="BD101" s="5"/>
      <c r="BE101" s="5"/>
      <c r="BG101" s="5"/>
      <c r="BH101" s="5"/>
      <c r="BI101" s="5"/>
      <c r="BK101" s="5"/>
      <c r="BL101" s="5"/>
      <c r="BM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</row>
    <row r="102" spans="23:87" x14ac:dyDescent="0.2">
      <c r="W102" s="5"/>
      <c r="X102" s="5"/>
      <c r="Y102" s="5"/>
      <c r="BC102" s="5"/>
      <c r="BD102" s="5"/>
      <c r="BE102" s="5"/>
      <c r="BG102" s="5"/>
      <c r="BH102" s="5"/>
      <c r="BI102" s="5"/>
      <c r="BK102" s="5"/>
      <c r="BL102" s="5"/>
      <c r="BM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</row>
    <row r="103" spans="23:87" x14ac:dyDescent="0.2">
      <c r="W103" s="5"/>
      <c r="X103" s="5"/>
      <c r="Y103" s="5"/>
      <c r="BC103" s="5"/>
      <c r="BD103" s="5"/>
      <c r="BE103" s="5"/>
      <c r="BG103" s="5"/>
      <c r="BH103" s="5"/>
      <c r="BI103" s="5"/>
      <c r="BK103" s="5"/>
      <c r="BL103" s="5"/>
      <c r="BM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</row>
    <row r="104" spans="23:87" x14ac:dyDescent="0.2">
      <c r="W104" s="5"/>
      <c r="X104" s="5"/>
      <c r="Y104" s="5"/>
      <c r="BC104" s="5"/>
      <c r="BD104" s="5"/>
      <c r="BE104" s="5"/>
      <c r="BG104" s="5"/>
      <c r="BH104" s="5"/>
      <c r="BI104" s="5"/>
      <c r="BK104" s="5"/>
      <c r="BL104" s="5"/>
      <c r="BM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</row>
    <row r="105" spans="23:87" x14ac:dyDescent="0.2">
      <c r="W105" s="5"/>
      <c r="X105" s="5"/>
      <c r="Y105" s="5"/>
      <c r="BC105" s="5"/>
      <c r="BD105" s="5"/>
      <c r="BE105" s="5"/>
      <c r="BG105" s="5"/>
      <c r="BH105" s="5"/>
      <c r="BI105" s="5"/>
      <c r="BK105" s="5"/>
      <c r="BL105" s="5"/>
      <c r="BM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</row>
    <row r="106" spans="23:87" x14ac:dyDescent="0.2">
      <c r="W106" s="5"/>
      <c r="X106" s="5"/>
      <c r="Y106" s="5"/>
      <c r="BC106" s="5"/>
      <c r="BD106" s="5"/>
      <c r="BE106" s="5"/>
      <c r="BG106" s="5"/>
      <c r="BH106" s="5"/>
      <c r="BI106" s="5"/>
      <c r="BK106" s="5"/>
      <c r="BL106" s="5"/>
      <c r="BM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</row>
    <row r="107" spans="23:87" x14ac:dyDescent="0.2">
      <c r="W107" s="5"/>
      <c r="X107" s="5"/>
      <c r="Y107" s="5"/>
      <c r="BC107" s="5"/>
      <c r="BD107" s="5"/>
      <c r="BE107" s="5"/>
      <c r="BG107" s="5"/>
      <c r="BH107" s="5"/>
      <c r="BI107" s="5"/>
      <c r="BK107" s="5"/>
      <c r="BL107" s="5"/>
      <c r="BM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</row>
    <row r="108" spans="23:87" x14ac:dyDescent="0.2">
      <c r="W108" s="5"/>
      <c r="X108" s="5"/>
      <c r="Y108" s="5"/>
      <c r="BC108" s="5"/>
      <c r="BD108" s="5"/>
      <c r="BE108" s="5"/>
      <c r="BG108" s="5"/>
      <c r="BH108" s="5"/>
      <c r="BI108" s="5"/>
      <c r="BK108" s="5"/>
      <c r="BL108" s="5"/>
      <c r="BM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</row>
    <row r="109" spans="23:87" x14ac:dyDescent="0.2">
      <c r="W109" s="5"/>
      <c r="X109" s="5"/>
      <c r="Y109" s="5"/>
      <c r="BC109" s="5"/>
      <c r="BD109" s="5"/>
      <c r="BE109" s="5"/>
      <c r="BG109" s="5"/>
      <c r="BH109" s="5"/>
      <c r="BI109" s="5"/>
      <c r="BK109" s="5"/>
      <c r="BL109" s="5"/>
      <c r="BM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</row>
    <row r="110" spans="23:87" x14ac:dyDescent="0.2">
      <c r="W110" s="5"/>
      <c r="X110" s="5"/>
      <c r="Y110" s="5"/>
      <c r="BC110" s="5"/>
      <c r="BD110" s="5"/>
      <c r="BE110" s="5"/>
      <c r="BG110" s="5"/>
      <c r="BH110" s="5"/>
      <c r="BI110" s="5"/>
      <c r="BK110" s="5"/>
      <c r="BL110" s="5"/>
      <c r="BM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</row>
    <row r="111" spans="23:87" x14ac:dyDescent="0.2">
      <c r="W111" s="5"/>
      <c r="X111" s="5"/>
      <c r="Y111" s="5"/>
      <c r="BC111" s="5"/>
      <c r="BD111" s="5"/>
      <c r="BE111" s="5"/>
      <c r="BG111" s="5"/>
      <c r="BH111" s="5"/>
      <c r="BI111" s="5"/>
      <c r="BK111" s="5"/>
      <c r="BL111" s="5"/>
      <c r="BM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</row>
    <row r="112" spans="23:87" x14ac:dyDescent="0.2">
      <c r="W112" s="5"/>
      <c r="X112" s="5"/>
      <c r="Y112" s="5"/>
      <c r="BC112" s="5"/>
      <c r="BD112" s="5"/>
      <c r="BE112" s="5"/>
      <c r="BG112" s="5"/>
      <c r="BH112" s="5"/>
      <c r="BI112" s="5"/>
      <c r="BK112" s="5"/>
      <c r="BL112" s="5"/>
      <c r="BM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</row>
    <row r="113" spans="23:87" x14ac:dyDescent="0.2">
      <c r="W113" s="5"/>
      <c r="X113" s="5"/>
      <c r="Y113" s="5"/>
      <c r="BC113" s="5"/>
      <c r="BD113" s="5"/>
      <c r="BE113" s="5"/>
      <c r="BG113" s="5"/>
      <c r="BH113" s="5"/>
      <c r="BI113" s="5"/>
      <c r="BK113" s="5"/>
      <c r="BL113" s="5"/>
      <c r="BM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</row>
    <row r="114" spans="23:87" x14ac:dyDescent="0.2">
      <c r="W114" s="5"/>
      <c r="X114" s="5"/>
      <c r="Y114" s="5"/>
      <c r="BC114" s="5"/>
      <c r="BD114" s="5"/>
      <c r="BE114" s="5"/>
      <c r="BG114" s="5"/>
      <c r="BH114" s="5"/>
      <c r="BI114" s="5"/>
      <c r="BK114" s="5"/>
      <c r="BL114" s="5"/>
      <c r="BM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</row>
    <row r="115" spans="23:87" x14ac:dyDescent="0.2">
      <c r="W115" s="5"/>
      <c r="X115" s="5"/>
      <c r="Y115" s="5"/>
      <c r="BC115" s="5"/>
      <c r="BD115" s="5"/>
      <c r="BE115" s="5"/>
      <c r="BG115" s="5"/>
      <c r="BH115" s="5"/>
      <c r="BI115" s="5"/>
      <c r="BK115" s="5"/>
      <c r="BL115" s="5"/>
      <c r="BM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</row>
    <row r="116" spans="23:87" x14ac:dyDescent="0.2">
      <c r="W116" s="5"/>
      <c r="X116" s="5"/>
      <c r="Y116" s="5"/>
      <c r="BC116" s="5"/>
      <c r="BD116" s="5"/>
      <c r="BE116" s="5"/>
      <c r="BG116" s="5"/>
      <c r="BH116" s="5"/>
      <c r="BI116" s="5"/>
      <c r="BK116" s="5"/>
      <c r="BL116" s="5"/>
      <c r="BM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</row>
    <row r="117" spans="23:87" x14ac:dyDescent="0.2">
      <c r="W117" s="5"/>
      <c r="X117" s="5"/>
      <c r="Y117" s="5"/>
      <c r="BC117" s="5"/>
      <c r="BD117" s="5"/>
      <c r="BE117" s="5"/>
      <c r="BG117" s="5"/>
      <c r="BH117" s="5"/>
      <c r="BI117" s="5"/>
      <c r="BK117" s="5"/>
      <c r="BL117" s="5"/>
      <c r="BM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</row>
    <row r="118" spans="23:87" x14ac:dyDescent="0.2">
      <c r="W118" s="5"/>
      <c r="X118" s="5"/>
      <c r="Y118" s="5"/>
      <c r="BC118" s="5"/>
      <c r="BD118" s="5"/>
      <c r="BE118" s="5"/>
      <c r="BG118" s="5"/>
      <c r="BH118" s="5"/>
      <c r="BI118" s="5"/>
      <c r="BK118" s="5"/>
      <c r="BL118" s="5"/>
      <c r="BM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</row>
    <row r="119" spans="23:87" x14ac:dyDescent="0.2">
      <c r="W119" s="5"/>
      <c r="X119" s="5"/>
      <c r="Y119" s="5"/>
      <c r="BC119" s="5"/>
      <c r="BD119" s="5"/>
      <c r="BE119" s="5"/>
      <c r="BG119" s="5"/>
      <c r="BH119" s="5"/>
      <c r="BI119" s="5"/>
      <c r="BK119" s="5"/>
      <c r="BL119" s="5"/>
      <c r="BM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</row>
    <row r="120" spans="23:87" x14ac:dyDescent="0.2">
      <c r="W120" s="5"/>
      <c r="X120" s="5"/>
      <c r="Y120" s="5"/>
      <c r="BC120" s="5"/>
      <c r="BD120" s="5"/>
      <c r="BE120" s="5"/>
      <c r="BG120" s="5"/>
      <c r="BH120" s="5"/>
      <c r="BI120" s="5"/>
      <c r="BK120" s="5"/>
      <c r="BL120" s="5"/>
      <c r="BM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</row>
    <row r="121" spans="23:87" x14ac:dyDescent="0.2">
      <c r="W121" s="5"/>
      <c r="X121" s="5"/>
      <c r="Y121" s="5"/>
      <c r="BC121" s="5"/>
      <c r="BD121" s="5"/>
      <c r="BE121" s="5"/>
      <c r="BG121" s="5"/>
      <c r="BH121" s="5"/>
      <c r="BI121" s="5"/>
      <c r="BK121" s="5"/>
      <c r="BL121" s="5"/>
      <c r="BM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</row>
    <row r="122" spans="23:87" x14ac:dyDescent="0.2">
      <c r="W122" s="5"/>
      <c r="X122" s="5"/>
      <c r="Y122" s="5"/>
      <c r="BC122" s="5"/>
      <c r="BD122" s="5"/>
      <c r="BE122" s="5"/>
      <c r="BG122" s="5"/>
      <c r="BH122" s="5"/>
      <c r="BI122" s="5"/>
      <c r="BK122" s="5"/>
      <c r="BL122" s="5"/>
      <c r="BM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</row>
    <row r="123" spans="23:87" x14ac:dyDescent="0.2">
      <c r="W123" s="5"/>
      <c r="X123" s="5"/>
      <c r="Y123" s="5"/>
      <c r="BC123" s="5"/>
      <c r="BD123" s="5"/>
      <c r="BE123" s="5"/>
      <c r="BG123" s="5"/>
      <c r="BH123" s="5"/>
      <c r="BI123" s="5"/>
      <c r="BK123" s="5"/>
      <c r="BL123" s="5"/>
      <c r="BM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</row>
    <row r="124" spans="23:87" x14ac:dyDescent="0.2">
      <c r="W124" s="5"/>
      <c r="X124" s="5"/>
      <c r="Y124" s="5"/>
      <c r="BC124" s="5"/>
      <c r="BD124" s="5"/>
      <c r="BE124" s="5"/>
      <c r="BG124" s="5"/>
      <c r="BH124" s="5"/>
      <c r="BI124" s="5"/>
      <c r="BK124" s="5"/>
      <c r="BL124" s="5"/>
      <c r="BM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</row>
    <row r="125" spans="23:87" x14ac:dyDescent="0.2">
      <c r="W125" s="5"/>
      <c r="X125" s="5"/>
      <c r="Y125" s="5"/>
      <c r="BC125" s="5"/>
      <c r="BD125" s="5"/>
      <c r="BE125" s="5"/>
      <c r="BG125" s="5"/>
      <c r="BH125" s="5"/>
      <c r="BI125" s="5"/>
      <c r="BK125" s="5"/>
      <c r="BL125" s="5"/>
      <c r="BM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</row>
    <row r="126" spans="23:87" x14ac:dyDescent="0.2">
      <c r="W126" s="5"/>
      <c r="X126" s="5"/>
      <c r="Y126" s="5"/>
      <c r="BC126" s="5"/>
      <c r="BD126" s="5"/>
      <c r="BE126" s="5"/>
      <c r="BG126" s="5"/>
      <c r="BH126" s="5"/>
      <c r="BI126" s="5"/>
      <c r="BK126" s="5"/>
      <c r="BL126" s="5"/>
      <c r="BM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</row>
    <row r="127" spans="23:87" x14ac:dyDescent="0.2">
      <c r="W127" s="5"/>
      <c r="X127" s="5"/>
      <c r="Y127" s="5"/>
      <c r="BC127" s="5"/>
      <c r="BD127" s="5"/>
      <c r="BE127" s="5"/>
      <c r="BG127" s="5"/>
      <c r="BH127" s="5"/>
      <c r="BI127" s="5"/>
      <c r="BK127" s="5"/>
      <c r="BL127" s="5"/>
      <c r="BM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</row>
    <row r="128" spans="23:87" x14ac:dyDescent="0.2">
      <c r="W128" s="5"/>
      <c r="X128" s="5"/>
      <c r="Y128" s="5"/>
      <c r="BC128" s="5"/>
      <c r="BD128" s="5"/>
      <c r="BE128" s="5"/>
      <c r="BG128" s="5"/>
      <c r="BH128" s="5"/>
      <c r="BI128" s="5"/>
      <c r="BK128" s="5"/>
      <c r="BL128" s="5"/>
      <c r="BM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</row>
    <row r="129" spans="23:87" x14ac:dyDescent="0.2">
      <c r="W129" s="5"/>
      <c r="X129" s="5"/>
      <c r="Y129" s="5"/>
      <c r="BC129" s="5"/>
      <c r="BD129" s="5"/>
      <c r="BE129" s="5"/>
      <c r="BG129" s="5"/>
      <c r="BH129" s="5"/>
      <c r="BI129" s="5"/>
      <c r="BK129" s="5"/>
      <c r="BL129" s="5"/>
      <c r="BM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</row>
    <row r="130" spans="23:87" x14ac:dyDescent="0.2">
      <c r="W130" s="5"/>
      <c r="X130" s="5"/>
      <c r="Y130" s="5"/>
      <c r="BC130" s="5"/>
      <c r="BD130" s="5"/>
      <c r="BE130" s="5"/>
      <c r="BG130" s="5"/>
      <c r="BH130" s="5"/>
      <c r="BI130" s="5"/>
      <c r="BK130" s="5"/>
      <c r="BL130" s="5"/>
      <c r="BM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</row>
    <row r="131" spans="23:87" x14ac:dyDescent="0.2">
      <c r="W131" s="5"/>
      <c r="X131" s="5"/>
      <c r="Y131" s="5"/>
      <c r="BC131" s="5"/>
      <c r="BD131" s="5"/>
      <c r="BE131" s="5"/>
      <c r="BG131" s="5"/>
      <c r="BH131" s="5"/>
      <c r="BI131" s="5"/>
      <c r="BK131" s="5"/>
      <c r="BL131" s="5"/>
      <c r="BM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</row>
    <row r="132" spans="23:87" x14ac:dyDescent="0.2">
      <c r="W132" s="5"/>
      <c r="X132" s="5"/>
      <c r="Y132" s="5"/>
      <c r="BC132" s="5"/>
      <c r="BD132" s="5"/>
      <c r="BE132" s="5"/>
      <c r="BG132" s="5"/>
      <c r="BH132" s="5"/>
      <c r="BI132" s="5"/>
      <c r="BK132" s="5"/>
      <c r="BL132" s="5"/>
      <c r="BM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</row>
    <row r="133" spans="23:87" x14ac:dyDescent="0.2">
      <c r="W133" s="5"/>
      <c r="X133" s="5"/>
      <c r="Y133" s="5"/>
      <c r="BC133" s="5"/>
      <c r="BD133" s="5"/>
      <c r="BE133" s="5"/>
      <c r="BG133" s="5"/>
      <c r="BH133" s="5"/>
      <c r="BI133" s="5"/>
      <c r="BK133" s="5"/>
      <c r="BL133" s="5"/>
      <c r="BM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</row>
    <row r="134" spans="23:87" x14ac:dyDescent="0.2">
      <c r="W134" s="5"/>
      <c r="X134" s="5"/>
      <c r="Y134" s="5"/>
      <c r="BC134" s="5"/>
      <c r="BD134" s="5"/>
      <c r="BE134" s="5"/>
      <c r="BG134" s="5"/>
      <c r="BH134" s="5"/>
      <c r="BI134" s="5"/>
      <c r="BK134" s="5"/>
      <c r="BL134" s="5"/>
      <c r="BM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</row>
    <row r="135" spans="23:87" x14ac:dyDescent="0.2">
      <c r="W135" s="5"/>
      <c r="X135" s="5"/>
      <c r="Y135" s="5"/>
      <c r="BC135" s="5"/>
      <c r="BD135" s="5"/>
      <c r="BE135" s="5"/>
      <c r="BG135" s="5"/>
      <c r="BH135" s="5"/>
      <c r="BI135" s="5"/>
      <c r="BK135" s="5"/>
      <c r="BL135" s="5"/>
      <c r="BM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</row>
    <row r="136" spans="23:87" x14ac:dyDescent="0.2">
      <c r="W136" s="5"/>
      <c r="X136" s="5"/>
      <c r="Y136" s="5"/>
      <c r="BC136" s="5"/>
      <c r="BD136" s="5"/>
      <c r="BE136" s="5"/>
      <c r="BG136" s="5"/>
      <c r="BH136" s="5"/>
      <c r="BI136" s="5"/>
      <c r="BK136" s="5"/>
      <c r="BL136" s="5"/>
      <c r="BM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</row>
    <row r="137" spans="23:87" x14ac:dyDescent="0.2">
      <c r="W137" s="5"/>
      <c r="X137" s="5"/>
      <c r="Y137" s="5"/>
      <c r="BC137" s="5"/>
      <c r="BD137" s="5"/>
      <c r="BE137" s="5"/>
      <c r="BG137" s="5"/>
      <c r="BH137" s="5"/>
      <c r="BI137" s="5"/>
      <c r="BK137" s="5"/>
      <c r="BL137" s="5"/>
      <c r="BM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</row>
    <row r="138" spans="23:87" x14ac:dyDescent="0.2">
      <c r="W138" s="5"/>
      <c r="X138" s="5"/>
      <c r="Y138" s="5"/>
      <c r="BC138" s="5"/>
      <c r="BD138" s="5"/>
      <c r="BE138" s="5"/>
      <c r="BG138" s="5"/>
      <c r="BH138" s="5"/>
      <c r="BI138" s="5"/>
      <c r="BK138" s="5"/>
      <c r="BL138" s="5"/>
      <c r="BM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</row>
    <row r="139" spans="23:87" x14ac:dyDescent="0.2">
      <c r="W139" s="5"/>
      <c r="X139" s="5"/>
      <c r="Y139" s="5"/>
      <c r="BC139" s="5"/>
      <c r="BD139" s="5"/>
      <c r="BE139" s="5"/>
      <c r="BG139" s="5"/>
      <c r="BH139" s="5"/>
      <c r="BI139" s="5"/>
      <c r="BK139" s="5"/>
      <c r="BL139" s="5"/>
      <c r="BM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</row>
    <row r="140" spans="23:87" x14ac:dyDescent="0.2">
      <c r="W140" s="5"/>
      <c r="X140" s="5"/>
      <c r="Y140" s="5"/>
      <c r="BC140" s="5"/>
      <c r="BD140" s="5"/>
      <c r="BE140" s="5"/>
      <c r="BG140" s="5"/>
      <c r="BH140" s="5"/>
      <c r="BI140" s="5"/>
      <c r="BK140" s="5"/>
      <c r="BL140" s="5"/>
      <c r="BM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</row>
    <row r="141" spans="23:87" x14ac:dyDescent="0.2">
      <c r="W141" s="5"/>
      <c r="X141" s="5"/>
      <c r="Y141" s="5"/>
      <c r="BC141" s="5"/>
      <c r="BD141" s="5"/>
      <c r="BE141" s="5"/>
      <c r="BG141" s="5"/>
      <c r="BH141" s="5"/>
      <c r="BI141" s="5"/>
      <c r="BK141" s="5"/>
      <c r="BL141" s="5"/>
      <c r="BM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</row>
    <row r="142" spans="23:87" x14ac:dyDescent="0.2">
      <c r="W142" s="5"/>
      <c r="X142" s="5"/>
      <c r="Y142" s="5"/>
      <c r="BC142" s="5"/>
      <c r="BD142" s="5"/>
      <c r="BE142" s="5"/>
      <c r="BG142" s="5"/>
      <c r="BH142" s="5"/>
      <c r="BI142" s="5"/>
      <c r="BK142" s="5"/>
      <c r="BL142" s="5"/>
      <c r="BM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</row>
    <row r="143" spans="23:87" x14ac:dyDescent="0.2">
      <c r="W143" s="5"/>
      <c r="X143" s="5"/>
      <c r="Y143" s="5"/>
      <c r="BC143" s="5"/>
      <c r="BD143" s="5"/>
      <c r="BE143" s="5"/>
      <c r="BG143" s="5"/>
      <c r="BH143" s="5"/>
      <c r="BI143" s="5"/>
      <c r="BK143" s="5"/>
      <c r="BL143" s="5"/>
      <c r="BM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</row>
    <row r="144" spans="23:87" x14ac:dyDescent="0.2">
      <c r="W144" s="5"/>
      <c r="X144" s="5"/>
      <c r="Y144" s="5"/>
      <c r="BC144" s="5"/>
      <c r="BD144" s="5"/>
      <c r="BE144" s="5"/>
      <c r="BG144" s="5"/>
      <c r="BH144" s="5"/>
      <c r="BI144" s="5"/>
      <c r="BK144" s="5"/>
      <c r="BL144" s="5"/>
      <c r="BM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</row>
    <row r="145" spans="23:87" x14ac:dyDescent="0.2">
      <c r="W145" s="5"/>
      <c r="X145" s="5"/>
      <c r="Y145" s="5"/>
      <c r="BC145" s="5"/>
      <c r="BD145" s="5"/>
      <c r="BE145" s="5"/>
      <c r="BG145" s="5"/>
      <c r="BH145" s="5"/>
      <c r="BI145" s="5"/>
      <c r="BK145" s="5"/>
      <c r="BL145" s="5"/>
      <c r="BM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</row>
    <row r="146" spans="23:87" x14ac:dyDescent="0.2">
      <c r="W146" s="5"/>
      <c r="X146" s="5"/>
      <c r="Y146" s="5"/>
      <c r="BC146" s="5"/>
      <c r="BD146" s="5"/>
      <c r="BE146" s="5"/>
      <c r="BG146" s="5"/>
      <c r="BH146" s="5"/>
      <c r="BI146" s="5"/>
      <c r="BK146" s="5"/>
      <c r="BL146" s="5"/>
      <c r="BM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</row>
    <row r="147" spans="23:87" x14ac:dyDescent="0.2">
      <c r="W147" s="5"/>
      <c r="X147" s="5"/>
      <c r="Y147" s="5"/>
      <c r="BC147" s="5"/>
      <c r="BD147" s="5"/>
      <c r="BE147" s="5"/>
      <c r="BG147" s="5"/>
      <c r="BH147" s="5"/>
      <c r="BI147" s="5"/>
      <c r="BK147" s="5"/>
      <c r="BL147" s="5"/>
      <c r="BM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</row>
    <row r="148" spans="23:87" x14ac:dyDescent="0.2">
      <c r="W148" s="5"/>
      <c r="X148" s="5"/>
      <c r="Y148" s="5"/>
      <c r="BC148" s="5"/>
      <c r="BD148" s="5"/>
      <c r="BE148" s="5"/>
      <c r="BG148" s="5"/>
      <c r="BH148" s="5"/>
      <c r="BI148" s="5"/>
      <c r="BK148" s="5"/>
      <c r="BL148" s="5"/>
      <c r="BM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</row>
    <row r="149" spans="23:87" x14ac:dyDescent="0.2">
      <c r="W149" s="5"/>
      <c r="X149" s="5"/>
      <c r="Y149" s="5"/>
      <c r="BC149" s="5"/>
      <c r="BD149" s="5"/>
      <c r="BE149" s="5"/>
      <c r="BG149" s="5"/>
      <c r="BH149" s="5"/>
      <c r="BI149" s="5"/>
      <c r="BK149" s="5"/>
      <c r="BL149" s="5"/>
      <c r="BM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</row>
    <row r="150" spans="23:87" x14ac:dyDescent="0.2">
      <c r="W150" s="5"/>
      <c r="X150" s="5"/>
      <c r="Y150" s="5"/>
      <c r="BC150" s="5"/>
      <c r="BD150" s="5"/>
      <c r="BE150" s="5"/>
      <c r="BG150" s="5"/>
      <c r="BH150" s="5"/>
      <c r="BI150" s="5"/>
      <c r="BK150" s="5"/>
      <c r="BL150" s="5"/>
      <c r="BM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</row>
    <row r="151" spans="23:87" x14ac:dyDescent="0.2">
      <c r="W151" s="5"/>
      <c r="X151" s="5"/>
      <c r="Y151" s="5"/>
      <c r="BC151" s="5"/>
      <c r="BD151" s="5"/>
      <c r="BE151" s="5"/>
      <c r="BG151" s="5"/>
      <c r="BH151" s="5"/>
      <c r="BI151" s="5"/>
      <c r="BK151" s="5"/>
      <c r="BL151" s="5"/>
      <c r="BM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</row>
    <row r="152" spans="23:87" x14ac:dyDescent="0.2">
      <c r="W152" s="5"/>
      <c r="X152" s="5"/>
      <c r="Y152" s="5"/>
      <c r="BC152" s="5"/>
      <c r="BD152" s="5"/>
      <c r="BE152" s="5"/>
      <c r="BG152" s="5"/>
      <c r="BH152" s="5"/>
      <c r="BI152" s="5"/>
      <c r="BK152" s="5"/>
      <c r="BL152" s="5"/>
      <c r="BM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</row>
    <row r="153" spans="23:87" x14ac:dyDescent="0.2">
      <c r="W153" s="5"/>
      <c r="X153" s="5"/>
      <c r="Y153" s="5"/>
      <c r="BC153" s="5"/>
      <c r="BD153" s="5"/>
      <c r="BE153" s="5"/>
      <c r="BG153" s="5"/>
      <c r="BH153" s="5"/>
      <c r="BI153" s="5"/>
      <c r="BK153" s="5"/>
      <c r="BL153" s="5"/>
      <c r="BM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</row>
    <row r="154" spans="23:87" x14ac:dyDescent="0.2">
      <c r="W154" s="5"/>
      <c r="X154" s="5"/>
      <c r="Y154" s="5"/>
      <c r="BC154" s="5"/>
      <c r="BD154" s="5"/>
      <c r="BE154" s="5"/>
      <c r="BG154" s="5"/>
      <c r="BH154" s="5"/>
      <c r="BI154" s="5"/>
      <c r="BK154" s="5"/>
      <c r="BL154" s="5"/>
      <c r="BM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</row>
    <row r="155" spans="23:87" x14ac:dyDescent="0.2">
      <c r="W155" s="5"/>
      <c r="X155" s="5"/>
      <c r="Y155" s="5"/>
      <c r="BC155" s="5"/>
      <c r="BD155" s="5"/>
      <c r="BE155" s="5"/>
      <c r="BG155" s="5"/>
      <c r="BH155" s="5"/>
      <c r="BI155" s="5"/>
      <c r="BK155" s="5"/>
      <c r="BL155" s="5"/>
      <c r="BM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</row>
    <row r="156" spans="23:87" x14ac:dyDescent="0.2">
      <c r="W156" s="5"/>
      <c r="X156" s="5"/>
      <c r="Y156" s="5"/>
      <c r="BC156" s="5"/>
      <c r="BD156" s="5"/>
      <c r="BE156" s="5"/>
      <c r="BG156" s="5"/>
      <c r="BH156" s="5"/>
      <c r="BI156" s="5"/>
      <c r="BK156" s="5"/>
      <c r="BL156" s="5"/>
      <c r="BM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</row>
    <row r="157" spans="23:87" x14ac:dyDescent="0.2">
      <c r="W157" s="5"/>
      <c r="X157" s="5"/>
      <c r="Y157" s="5"/>
      <c r="BC157" s="5"/>
      <c r="BD157" s="5"/>
      <c r="BE157" s="5"/>
      <c r="BG157" s="5"/>
      <c r="BH157" s="5"/>
      <c r="BI157" s="5"/>
      <c r="BK157" s="5"/>
      <c r="BL157" s="5"/>
      <c r="BM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</row>
    <row r="158" spans="23:87" x14ac:dyDescent="0.2">
      <c r="W158" s="5"/>
      <c r="X158" s="5"/>
      <c r="Y158" s="5"/>
      <c r="BC158" s="5"/>
      <c r="BD158" s="5"/>
      <c r="BE158" s="5"/>
      <c r="BG158" s="5"/>
      <c r="BH158" s="5"/>
      <c r="BI158" s="5"/>
      <c r="BK158" s="5"/>
      <c r="BL158" s="5"/>
      <c r="BM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</row>
    <row r="159" spans="23:87" x14ac:dyDescent="0.2">
      <c r="W159" s="5"/>
      <c r="X159" s="5"/>
      <c r="Y159" s="5"/>
      <c r="BC159" s="5"/>
      <c r="BD159" s="5"/>
      <c r="BE159" s="5"/>
      <c r="BG159" s="5"/>
      <c r="BH159" s="5"/>
      <c r="BI159" s="5"/>
      <c r="BK159" s="5"/>
      <c r="BL159" s="5"/>
      <c r="BM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</row>
    <row r="160" spans="23:87" x14ac:dyDescent="0.2">
      <c r="W160" s="5"/>
      <c r="X160" s="5"/>
      <c r="Y160" s="5"/>
      <c r="BC160" s="5"/>
      <c r="BD160" s="5"/>
      <c r="BE160" s="5"/>
      <c r="BG160" s="5"/>
      <c r="BH160" s="5"/>
      <c r="BI160" s="5"/>
      <c r="BK160" s="5"/>
      <c r="BL160" s="5"/>
      <c r="BM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</row>
    <row r="161" spans="23:87" x14ac:dyDescent="0.2">
      <c r="W161" s="5"/>
      <c r="X161" s="5"/>
      <c r="Y161" s="5"/>
      <c r="BC161" s="5"/>
      <c r="BD161" s="5"/>
      <c r="BE161" s="5"/>
      <c r="BG161" s="5"/>
      <c r="BH161" s="5"/>
      <c r="BI161" s="5"/>
      <c r="BK161" s="5"/>
      <c r="BL161" s="5"/>
      <c r="BM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</row>
    <row r="162" spans="23:87" x14ac:dyDescent="0.2">
      <c r="W162" s="5"/>
      <c r="X162" s="5"/>
      <c r="Y162" s="5"/>
      <c r="BC162" s="5"/>
      <c r="BD162" s="5"/>
      <c r="BE162" s="5"/>
      <c r="BG162" s="5"/>
      <c r="BH162" s="5"/>
      <c r="BI162" s="5"/>
      <c r="BK162" s="5"/>
      <c r="BL162" s="5"/>
      <c r="BM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</row>
    <row r="163" spans="23:87" x14ac:dyDescent="0.2">
      <c r="W163" s="5"/>
      <c r="X163" s="5"/>
      <c r="Y163" s="5"/>
      <c r="BC163" s="5"/>
      <c r="BD163" s="5"/>
      <c r="BE163" s="5"/>
      <c r="BG163" s="5"/>
      <c r="BH163" s="5"/>
      <c r="BI163" s="5"/>
      <c r="BK163" s="5"/>
      <c r="BL163" s="5"/>
      <c r="BM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</row>
    <row r="164" spans="23:87" x14ac:dyDescent="0.2">
      <c r="W164" s="5"/>
      <c r="X164" s="5"/>
      <c r="Y164" s="5"/>
      <c r="BC164" s="5"/>
      <c r="BD164" s="5"/>
      <c r="BE164" s="5"/>
      <c r="BG164" s="5"/>
      <c r="BH164" s="5"/>
      <c r="BI164" s="5"/>
      <c r="BK164" s="5"/>
      <c r="BL164" s="5"/>
      <c r="BM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</row>
    <row r="165" spans="23:87" x14ac:dyDescent="0.2">
      <c r="W165" s="5"/>
      <c r="X165" s="5"/>
      <c r="Y165" s="5"/>
      <c r="BC165" s="5"/>
      <c r="BD165" s="5"/>
      <c r="BE165" s="5"/>
      <c r="BG165" s="5"/>
      <c r="BH165" s="5"/>
      <c r="BI165" s="5"/>
      <c r="BK165" s="5"/>
      <c r="BL165" s="5"/>
      <c r="BM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</row>
    <row r="166" spans="23:87" x14ac:dyDescent="0.2">
      <c r="W166" s="5"/>
      <c r="X166" s="5"/>
      <c r="Y166" s="5"/>
      <c r="BC166" s="5"/>
      <c r="BD166" s="5"/>
      <c r="BE166" s="5"/>
      <c r="BG166" s="5"/>
      <c r="BH166" s="5"/>
      <c r="BI166" s="5"/>
      <c r="BK166" s="5"/>
      <c r="BL166" s="5"/>
      <c r="BM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</row>
    <row r="167" spans="23:87" x14ac:dyDescent="0.2">
      <c r="W167" s="5"/>
      <c r="X167" s="5"/>
      <c r="Y167" s="5"/>
      <c r="BC167" s="5"/>
      <c r="BD167" s="5"/>
      <c r="BE167" s="5"/>
      <c r="BG167" s="5"/>
      <c r="BH167" s="5"/>
      <c r="BI167" s="5"/>
      <c r="BK167" s="5"/>
      <c r="BL167" s="5"/>
      <c r="BM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</row>
    <row r="168" spans="23:87" x14ac:dyDescent="0.2">
      <c r="W168" s="5"/>
      <c r="X168" s="5"/>
      <c r="Y168" s="5"/>
      <c r="BC168" s="5"/>
      <c r="BD168" s="5"/>
      <c r="BE168" s="5"/>
      <c r="BG168" s="5"/>
      <c r="BH168" s="5"/>
      <c r="BI168" s="5"/>
      <c r="BK168" s="5"/>
      <c r="BL168" s="5"/>
      <c r="BM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</row>
    <row r="169" spans="23:87" x14ac:dyDescent="0.2">
      <c r="W169" s="5"/>
      <c r="X169" s="5"/>
      <c r="Y169" s="5"/>
      <c r="BC169" s="5"/>
      <c r="BD169" s="5"/>
      <c r="BE169" s="5"/>
      <c r="BG169" s="5"/>
      <c r="BH169" s="5"/>
      <c r="BI169" s="5"/>
      <c r="BK169" s="5"/>
      <c r="BL169" s="5"/>
      <c r="BM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</row>
    <row r="170" spans="23:87" x14ac:dyDescent="0.2">
      <c r="W170" s="5"/>
      <c r="X170" s="5"/>
      <c r="Y170" s="5"/>
      <c r="BC170" s="5"/>
      <c r="BD170" s="5"/>
      <c r="BE170" s="5"/>
      <c r="BG170" s="5"/>
      <c r="BH170" s="5"/>
      <c r="BI170" s="5"/>
      <c r="BK170" s="5"/>
      <c r="BL170" s="5"/>
      <c r="BM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</row>
    <row r="171" spans="23:87" x14ac:dyDescent="0.2">
      <c r="W171" s="5"/>
      <c r="X171" s="5"/>
      <c r="Y171" s="5"/>
      <c r="BC171" s="5"/>
      <c r="BD171" s="5"/>
      <c r="BE171" s="5"/>
      <c r="BG171" s="5"/>
      <c r="BH171" s="5"/>
      <c r="BI171" s="5"/>
      <c r="BK171" s="5"/>
      <c r="BL171" s="5"/>
      <c r="BM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</row>
    <row r="172" spans="23:87" x14ac:dyDescent="0.2">
      <c r="W172" s="5"/>
      <c r="X172" s="5"/>
      <c r="Y172" s="5"/>
      <c r="BC172" s="5"/>
      <c r="BD172" s="5"/>
      <c r="BE172" s="5"/>
      <c r="BG172" s="5"/>
      <c r="BH172" s="5"/>
      <c r="BI172" s="5"/>
      <c r="BK172" s="5"/>
      <c r="BL172" s="5"/>
      <c r="BM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</row>
    <row r="173" spans="23:87" x14ac:dyDescent="0.2">
      <c r="W173" s="5"/>
      <c r="X173" s="5"/>
      <c r="Y173" s="5"/>
      <c r="BC173" s="5"/>
      <c r="BD173" s="5"/>
      <c r="BE173" s="5"/>
      <c r="BG173" s="5"/>
      <c r="BH173" s="5"/>
      <c r="BI173" s="5"/>
      <c r="BK173" s="5"/>
      <c r="BL173" s="5"/>
      <c r="BM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</row>
    <row r="174" spans="23:87" x14ac:dyDescent="0.2">
      <c r="W174" s="5"/>
      <c r="X174" s="5"/>
      <c r="Y174" s="5"/>
      <c r="BC174" s="5"/>
      <c r="BD174" s="5"/>
      <c r="BE174" s="5"/>
      <c r="BG174" s="5"/>
      <c r="BH174" s="5"/>
      <c r="BI174" s="5"/>
      <c r="BK174" s="5"/>
      <c r="BL174" s="5"/>
      <c r="BM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</row>
    <row r="175" spans="23:87" x14ac:dyDescent="0.2">
      <c r="W175" s="5"/>
      <c r="X175" s="5"/>
      <c r="Y175" s="5"/>
      <c r="BC175" s="5"/>
      <c r="BD175" s="5"/>
      <c r="BE175" s="5"/>
      <c r="BG175" s="5"/>
      <c r="BH175" s="5"/>
      <c r="BI175" s="5"/>
      <c r="BK175" s="5"/>
      <c r="BL175" s="5"/>
      <c r="BM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</row>
    <row r="176" spans="23:87" x14ac:dyDescent="0.2">
      <c r="W176" s="5"/>
      <c r="X176" s="5"/>
      <c r="Y176" s="5"/>
      <c r="BC176" s="5"/>
      <c r="BD176" s="5"/>
      <c r="BE176" s="5"/>
      <c r="BG176" s="5"/>
      <c r="BH176" s="5"/>
      <c r="BI176" s="5"/>
      <c r="BK176" s="5"/>
      <c r="BL176" s="5"/>
      <c r="BM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</row>
    <row r="177" spans="23:87" x14ac:dyDescent="0.2">
      <c r="W177" s="5"/>
      <c r="X177" s="5"/>
      <c r="Y177" s="5"/>
      <c r="BC177" s="5"/>
      <c r="BD177" s="5"/>
      <c r="BE177" s="5"/>
      <c r="BG177" s="5"/>
      <c r="BH177" s="5"/>
      <c r="BI177" s="5"/>
      <c r="BK177" s="5"/>
      <c r="BL177" s="5"/>
      <c r="BM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</row>
    <row r="178" spans="23:87" x14ac:dyDescent="0.2">
      <c r="W178" s="5"/>
      <c r="X178" s="5"/>
      <c r="Y178" s="5"/>
      <c r="BC178" s="5"/>
      <c r="BD178" s="5"/>
      <c r="BE178" s="5"/>
      <c r="BG178" s="5"/>
      <c r="BH178" s="5"/>
      <c r="BI178" s="5"/>
      <c r="BK178" s="5"/>
      <c r="BL178" s="5"/>
      <c r="BM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</row>
    <row r="179" spans="23:87" x14ac:dyDescent="0.2">
      <c r="W179" s="5"/>
      <c r="X179" s="5"/>
      <c r="Y179" s="5"/>
      <c r="BC179" s="5"/>
      <c r="BD179" s="5"/>
      <c r="BE179" s="5"/>
      <c r="BG179" s="5"/>
      <c r="BH179" s="5"/>
      <c r="BI179" s="5"/>
      <c r="BK179" s="5"/>
      <c r="BL179" s="5"/>
      <c r="BM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</row>
    <row r="180" spans="23:87" x14ac:dyDescent="0.2">
      <c r="W180" s="5"/>
      <c r="X180" s="5"/>
      <c r="Y180" s="5"/>
      <c r="BC180" s="5"/>
      <c r="BD180" s="5"/>
      <c r="BE180" s="5"/>
      <c r="BG180" s="5"/>
      <c r="BH180" s="5"/>
      <c r="BI180" s="5"/>
      <c r="BK180" s="5"/>
      <c r="BL180" s="5"/>
      <c r="BM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</row>
    <row r="181" spans="23:87" x14ac:dyDescent="0.2">
      <c r="W181" s="5"/>
      <c r="X181" s="5"/>
      <c r="Y181" s="5"/>
      <c r="BC181" s="5"/>
      <c r="BD181" s="5"/>
      <c r="BE181" s="5"/>
      <c r="BG181" s="5"/>
      <c r="BH181" s="5"/>
      <c r="BI181" s="5"/>
      <c r="BK181" s="5"/>
      <c r="BL181" s="5"/>
      <c r="BM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</row>
    <row r="182" spans="23:87" x14ac:dyDescent="0.2">
      <c r="W182" s="5"/>
      <c r="X182" s="5"/>
      <c r="Y182" s="5"/>
      <c r="BC182" s="5"/>
      <c r="BD182" s="5"/>
      <c r="BE182" s="5"/>
      <c r="BG182" s="5"/>
      <c r="BH182" s="5"/>
      <c r="BI182" s="5"/>
      <c r="BK182" s="5"/>
      <c r="BL182" s="5"/>
      <c r="BM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</row>
    <row r="183" spans="23:87" x14ac:dyDescent="0.2">
      <c r="W183" s="5"/>
      <c r="X183" s="5"/>
      <c r="Y183" s="5"/>
      <c r="BC183" s="5"/>
      <c r="BD183" s="5"/>
      <c r="BE183" s="5"/>
      <c r="BG183" s="5"/>
      <c r="BH183" s="5"/>
      <c r="BI183" s="5"/>
      <c r="BK183" s="5"/>
      <c r="BL183" s="5"/>
      <c r="BM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</row>
    <row r="184" spans="23:87" x14ac:dyDescent="0.2">
      <c r="W184" s="5"/>
      <c r="X184" s="5"/>
      <c r="Y184" s="5"/>
      <c r="BC184" s="5"/>
      <c r="BD184" s="5"/>
      <c r="BE184" s="5"/>
      <c r="BG184" s="5"/>
      <c r="BH184" s="5"/>
      <c r="BI184" s="5"/>
      <c r="BK184" s="5"/>
      <c r="BL184" s="5"/>
      <c r="BM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</row>
    <row r="185" spans="23:87" x14ac:dyDescent="0.2">
      <c r="W185" s="5"/>
      <c r="X185" s="5"/>
      <c r="Y185" s="5"/>
      <c r="BC185" s="5"/>
      <c r="BD185" s="5"/>
      <c r="BE185" s="5"/>
      <c r="BG185" s="5"/>
      <c r="BH185" s="5"/>
      <c r="BI185" s="5"/>
      <c r="BK185" s="5"/>
      <c r="BL185" s="5"/>
      <c r="BM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</row>
    <row r="186" spans="23:87" x14ac:dyDescent="0.2">
      <c r="W186" s="5"/>
      <c r="X186" s="5"/>
      <c r="Y186" s="5"/>
      <c r="BC186" s="5"/>
      <c r="BD186" s="5"/>
      <c r="BE186" s="5"/>
      <c r="BG186" s="5"/>
      <c r="BH186" s="5"/>
      <c r="BI186" s="5"/>
      <c r="BK186" s="5"/>
      <c r="BL186" s="5"/>
      <c r="BM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</row>
    <row r="187" spans="23:87" x14ac:dyDescent="0.2">
      <c r="W187" s="5"/>
      <c r="X187" s="5"/>
      <c r="Y187" s="5"/>
      <c r="BC187" s="5"/>
      <c r="BD187" s="5"/>
      <c r="BE187" s="5"/>
      <c r="BG187" s="5"/>
      <c r="BH187" s="5"/>
      <c r="BI187" s="5"/>
      <c r="BK187" s="5"/>
      <c r="BL187" s="5"/>
      <c r="BM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</row>
    <row r="188" spans="23:87" x14ac:dyDescent="0.2">
      <c r="W188" s="5"/>
      <c r="X188" s="5"/>
      <c r="Y188" s="5"/>
      <c r="BC188" s="5"/>
      <c r="BD188" s="5"/>
      <c r="BE188" s="5"/>
      <c r="BG188" s="5"/>
      <c r="BH188" s="5"/>
      <c r="BI188" s="5"/>
      <c r="BK188" s="5"/>
      <c r="BL188" s="5"/>
      <c r="BM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</row>
    <row r="189" spans="23:87" x14ac:dyDescent="0.2">
      <c r="W189" s="5"/>
      <c r="X189" s="5"/>
      <c r="Y189" s="5"/>
      <c r="BC189" s="5"/>
      <c r="BD189" s="5"/>
      <c r="BE189" s="5"/>
      <c r="BG189" s="5"/>
      <c r="BH189" s="5"/>
      <c r="BI189" s="5"/>
      <c r="BK189" s="5"/>
      <c r="BL189" s="5"/>
      <c r="BM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</row>
    <row r="190" spans="23:87" x14ac:dyDescent="0.2">
      <c r="W190" s="5"/>
      <c r="X190" s="5"/>
      <c r="Y190" s="5"/>
      <c r="BC190" s="5"/>
      <c r="BD190" s="5"/>
      <c r="BE190" s="5"/>
      <c r="BG190" s="5"/>
      <c r="BH190" s="5"/>
      <c r="BI190" s="5"/>
      <c r="BK190" s="5"/>
      <c r="BL190" s="5"/>
      <c r="BM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</row>
    <row r="191" spans="23:87" x14ac:dyDescent="0.2">
      <c r="W191" s="5"/>
      <c r="X191" s="5"/>
      <c r="Y191" s="5"/>
      <c r="BC191" s="5"/>
      <c r="BD191" s="5"/>
      <c r="BE191" s="5"/>
      <c r="BG191" s="5"/>
      <c r="BH191" s="5"/>
      <c r="BI191" s="5"/>
      <c r="BK191" s="5"/>
      <c r="BL191" s="5"/>
      <c r="BM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</row>
    <row r="192" spans="23:87" x14ac:dyDescent="0.2">
      <c r="W192" s="5"/>
      <c r="X192" s="5"/>
      <c r="Y192" s="5"/>
      <c r="BC192" s="5"/>
      <c r="BD192" s="5"/>
      <c r="BE192" s="5"/>
      <c r="BG192" s="5"/>
      <c r="BH192" s="5"/>
      <c r="BI192" s="5"/>
      <c r="BK192" s="5"/>
      <c r="BL192" s="5"/>
      <c r="BM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</row>
    <row r="193" spans="23:87" x14ac:dyDescent="0.2">
      <c r="W193" s="5"/>
      <c r="X193" s="5"/>
      <c r="Y193" s="5"/>
      <c r="BC193" s="5"/>
      <c r="BD193" s="5"/>
      <c r="BE193" s="5"/>
      <c r="BG193" s="5"/>
      <c r="BH193" s="5"/>
      <c r="BI193" s="5"/>
      <c r="BK193" s="5"/>
      <c r="BL193" s="5"/>
      <c r="BM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</row>
    <row r="194" spans="23:87" x14ac:dyDescent="0.2">
      <c r="W194" s="5"/>
      <c r="X194" s="5"/>
      <c r="Y194" s="5"/>
      <c r="BC194" s="5"/>
      <c r="BD194" s="5"/>
      <c r="BE194" s="5"/>
      <c r="BG194" s="5"/>
      <c r="BH194" s="5"/>
      <c r="BI194" s="5"/>
      <c r="BK194" s="5"/>
      <c r="BL194" s="5"/>
      <c r="BM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</row>
    <row r="195" spans="23:87" x14ac:dyDescent="0.2">
      <c r="W195" s="5"/>
      <c r="X195" s="5"/>
      <c r="Y195" s="5"/>
      <c r="BC195" s="5"/>
      <c r="BD195" s="5"/>
      <c r="BE195" s="5"/>
      <c r="BG195" s="5"/>
      <c r="BH195" s="5"/>
      <c r="BI195" s="5"/>
      <c r="BK195" s="5"/>
      <c r="BL195" s="5"/>
      <c r="BM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</row>
    <row r="196" spans="23:87" x14ac:dyDescent="0.2">
      <c r="W196" s="5"/>
      <c r="X196" s="5"/>
      <c r="Y196" s="5"/>
      <c r="BC196" s="5"/>
      <c r="BD196" s="5"/>
      <c r="BE196" s="5"/>
      <c r="BG196" s="5"/>
      <c r="BH196" s="5"/>
      <c r="BI196" s="5"/>
      <c r="BK196" s="5"/>
      <c r="BL196" s="5"/>
      <c r="BM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</row>
    <row r="197" spans="23:87" x14ac:dyDescent="0.2">
      <c r="W197" s="5"/>
      <c r="X197" s="5"/>
      <c r="Y197" s="5"/>
      <c r="BC197" s="5"/>
      <c r="BD197" s="5"/>
      <c r="BE197" s="5"/>
      <c r="BG197" s="5"/>
      <c r="BH197" s="5"/>
      <c r="BI197" s="5"/>
      <c r="BK197" s="5"/>
      <c r="BL197" s="5"/>
      <c r="BM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</row>
    <row r="198" spans="23:87" x14ac:dyDescent="0.2">
      <c r="W198" s="5"/>
      <c r="X198" s="5"/>
      <c r="Y198" s="5"/>
      <c r="BC198" s="5"/>
      <c r="BD198" s="5"/>
      <c r="BE198" s="5"/>
      <c r="BG198" s="5"/>
      <c r="BH198" s="5"/>
      <c r="BI198" s="5"/>
      <c r="BK198" s="5"/>
      <c r="BL198" s="5"/>
      <c r="BM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</row>
    <row r="199" spans="23:87" x14ac:dyDescent="0.2">
      <c r="W199" s="5"/>
      <c r="X199" s="5"/>
      <c r="Y199" s="5"/>
      <c r="BC199" s="5"/>
      <c r="BD199" s="5"/>
      <c r="BE199" s="5"/>
      <c r="BG199" s="5"/>
      <c r="BH199" s="5"/>
      <c r="BI199" s="5"/>
      <c r="BK199" s="5"/>
      <c r="BL199" s="5"/>
      <c r="BM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</row>
    <row r="200" spans="23:87" x14ac:dyDescent="0.2">
      <c r="W200" s="5"/>
      <c r="X200" s="5"/>
      <c r="Y200" s="5"/>
      <c r="BC200" s="5"/>
      <c r="BD200" s="5"/>
      <c r="BE200" s="5"/>
      <c r="BG200" s="5"/>
      <c r="BH200" s="5"/>
      <c r="BI200" s="5"/>
      <c r="BK200" s="5"/>
      <c r="BL200" s="5"/>
      <c r="BM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</row>
    <row r="201" spans="23:87" x14ac:dyDescent="0.2">
      <c r="W201" s="5"/>
      <c r="X201" s="5"/>
      <c r="Y201" s="5"/>
      <c r="BC201" s="5"/>
      <c r="BD201" s="5"/>
      <c r="BE201" s="5"/>
      <c r="BG201" s="5"/>
      <c r="BH201" s="5"/>
      <c r="BI201" s="5"/>
      <c r="BK201" s="5"/>
      <c r="BL201" s="5"/>
      <c r="BM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</row>
    <row r="202" spans="23:87" x14ac:dyDescent="0.2">
      <c r="W202" s="5"/>
      <c r="X202" s="5"/>
      <c r="Y202" s="5"/>
      <c r="BC202" s="5"/>
      <c r="BD202" s="5"/>
      <c r="BE202" s="5"/>
      <c r="BG202" s="5"/>
      <c r="BH202" s="5"/>
      <c r="BI202" s="5"/>
      <c r="BK202" s="5"/>
      <c r="BL202" s="5"/>
      <c r="BM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</row>
    <row r="203" spans="23:87" x14ac:dyDescent="0.2">
      <c r="W203" s="5"/>
      <c r="X203" s="5"/>
      <c r="Y203" s="5"/>
      <c r="BC203" s="5"/>
      <c r="BD203" s="5"/>
      <c r="BE203" s="5"/>
      <c r="BG203" s="5"/>
      <c r="BH203" s="5"/>
      <c r="BI203" s="5"/>
      <c r="BK203" s="5"/>
      <c r="BL203" s="5"/>
      <c r="BM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</row>
    <row r="204" spans="23:87" x14ac:dyDescent="0.2">
      <c r="W204" s="5"/>
      <c r="X204" s="5"/>
      <c r="Y204" s="5"/>
      <c r="BC204" s="5"/>
      <c r="BD204" s="5"/>
      <c r="BE204" s="5"/>
      <c r="BG204" s="5"/>
      <c r="BH204" s="5"/>
      <c r="BI204" s="5"/>
      <c r="BK204" s="5"/>
      <c r="BL204" s="5"/>
      <c r="BM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</row>
    <row r="205" spans="23:87" x14ac:dyDescent="0.2">
      <c r="W205" s="5"/>
      <c r="X205" s="5"/>
      <c r="Y205" s="5"/>
      <c r="BC205" s="5"/>
      <c r="BD205" s="5"/>
      <c r="BE205" s="5"/>
      <c r="BG205" s="5"/>
      <c r="BH205" s="5"/>
      <c r="BI205" s="5"/>
      <c r="BK205" s="5"/>
      <c r="BL205" s="5"/>
      <c r="BM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</row>
    <row r="206" spans="23:87" x14ac:dyDescent="0.2">
      <c r="W206" s="5"/>
      <c r="X206" s="5"/>
      <c r="Y206" s="5"/>
      <c r="BC206" s="5"/>
      <c r="BD206" s="5"/>
      <c r="BE206" s="5"/>
      <c r="BG206" s="5"/>
      <c r="BH206" s="5"/>
      <c r="BI206" s="5"/>
      <c r="BK206" s="5"/>
      <c r="BL206" s="5"/>
      <c r="BM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</row>
    <row r="207" spans="23:87" x14ac:dyDescent="0.2">
      <c r="W207" s="5"/>
      <c r="X207" s="5"/>
      <c r="Y207" s="5"/>
      <c r="BC207" s="5"/>
      <c r="BD207" s="5"/>
      <c r="BE207" s="5"/>
      <c r="BG207" s="5"/>
      <c r="BH207" s="5"/>
      <c r="BI207" s="5"/>
      <c r="BK207" s="5"/>
      <c r="BL207" s="5"/>
      <c r="BM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</row>
    <row r="208" spans="23:87" x14ac:dyDescent="0.2">
      <c r="W208" s="5"/>
      <c r="X208" s="5"/>
      <c r="Y208" s="5"/>
      <c r="BC208" s="5"/>
      <c r="BD208" s="5"/>
      <c r="BE208" s="5"/>
      <c r="BG208" s="5"/>
      <c r="BH208" s="5"/>
      <c r="BI208" s="5"/>
      <c r="BK208" s="5"/>
      <c r="BL208" s="5"/>
      <c r="BM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</row>
    <row r="209" spans="23:87" x14ac:dyDescent="0.2">
      <c r="W209" s="5"/>
      <c r="X209" s="5"/>
      <c r="Y209" s="5"/>
      <c r="BC209" s="5"/>
      <c r="BD209" s="5"/>
      <c r="BE209" s="5"/>
      <c r="BG209" s="5"/>
      <c r="BH209" s="5"/>
      <c r="BI209" s="5"/>
      <c r="BK209" s="5"/>
      <c r="BL209" s="5"/>
      <c r="BM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</row>
    <row r="210" spans="23:87" x14ac:dyDescent="0.2">
      <c r="W210" s="5"/>
      <c r="X210" s="5"/>
      <c r="Y210" s="5"/>
      <c r="BC210" s="5"/>
      <c r="BD210" s="5"/>
      <c r="BE210" s="5"/>
      <c r="BG210" s="5"/>
      <c r="BH210" s="5"/>
      <c r="BI210" s="5"/>
      <c r="BK210" s="5"/>
      <c r="BL210" s="5"/>
      <c r="BM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</row>
    <row r="211" spans="23:87" x14ac:dyDescent="0.2">
      <c r="W211" s="5"/>
      <c r="X211" s="5"/>
      <c r="Y211" s="5"/>
      <c r="BC211" s="5"/>
      <c r="BD211" s="5"/>
      <c r="BE211" s="5"/>
      <c r="BG211" s="5"/>
      <c r="BH211" s="5"/>
      <c r="BI211" s="5"/>
      <c r="BK211" s="5"/>
      <c r="BL211" s="5"/>
      <c r="BM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</row>
    <row r="212" spans="23:87" x14ac:dyDescent="0.2">
      <c r="W212" s="5"/>
      <c r="X212" s="5"/>
      <c r="Y212" s="5"/>
      <c r="BC212" s="5"/>
      <c r="BD212" s="5"/>
      <c r="BE212" s="5"/>
      <c r="BG212" s="5"/>
      <c r="BH212" s="5"/>
      <c r="BI212" s="5"/>
      <c r="BK212" s="5"/>
      <c r="BL212" s="5"/>
      <c r="BM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</row>
    <row r="213" spans="23:87" x14ac:dyDescent="0.2">
      <c r="W213" s="5"/>
      <c r="X213" s="5"/>
      <c r="Y213" s="5"/>
      <c r="BC213" s="5"/>
      <c r="BD213" s="5"/>
      <c r="BE213" s="5"/>
      <c r="BG213" s="5"/>
      <c r="BH213" s="5"/>
      <c r="BI213" s="5"/>
      <c r="BK213" s="5"/>
      <c r="BL213" s="5"/>
      <c r="BM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</row>
    <row r="214" spans="23:87" x14ac:dyDescent="0.2">
      <c r="W214" s="5"/>
      <c r="X214" s="5"/>
      <c r="Y214" s="5"/>
      <c r="BC214" s="5"/>
      <c r="BD214" s="5"/>
      <c r="BE214" s="5"/>
      <c r="BG214" s="5"/>
      <c r="BH214" s="5"/>
      <c r="BI214" s="5"/>
      <c r="BK214" s="5"/>
      <c r="BL214" s="5"/>
      <c r="BM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</row>
    <row r="215" spans="23:87" x14ac:dyDescent="0.2">
      <c r="W215" s="5"/>
      <c r="X215" s="5"/>
      <c r="Y215" s="5"/>
      <c r="BC215" s="5"/>
      <c r="BD215" s="5"/>
      <c r="BE215" s="5"/>
      <c r="BG215" s="5"/>
      <c r="BH215" s="5"/>
      <c r="BI215" s="5"/>
      <c r="BK215" s="5"/>
      <c r="BL215" s="5"/>
      <c r="BM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</row>
    <row r="216" spans="23:87" x14ac:dyDescent="0.2">
      <c r="W216" s="5"/>
      <c r="X216" s="5"/>
      <c r="Y216" s="5"/>
      <c r="BC216" s="5"/>
      <c r="BD216" s="5"/>
      <c r="BE216" s="5"/>
      <c r="BG216" s="5"/>
      <c r="BH216" s="5"/>
      <c r="BI216" s="5"/>
      <c r="BK216" s="5"/>
      <c r="BL216" s="5"/>
      <c r="BM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</row>
    <row r="217" spans="23:87" x14ac:dyDescent="0.2">
      <c r="W217" s="5"/>
      <c r="X217" s="5"/>
      <c r="Y217" s="5"/>
      <c r="BC217" s="5"/>
      <c r="BD217" s="5"/>
      <c r="BE217" s="5"/>
      <c r="BG217" s="5"/>
      <c r="BH217" s="5"/>
      <c r="BI217" s="5"/>
      <c r="BK217" s="5"/>
      <c r="BL217" s="5"/>
      <c r="BM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</row>
    <row r="218" spans="23:87" x14ac:dyDescent="0.2">
      <c r="W218" s="5"/>
      <c r="X218" s="5"/>
      <c r="Y218" s="5"/>
      <c r="BC218" s="5"/>
      <c r="BD218" s="5"/>
      <c r="BE218" s="5"/>
      <c r="BG218" s="5"/>
      <c r="BH218" s="5"/>
      <c r="BI218" s="5"/>
      <c r="BK218" s="5"/>
      <c r="BL218" s="5"/>
      <c r="BM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</row>
    <row r="219" spans="23:87" x14ac:dyDescent="0.2">
      <c r="W219" s="5"/>
      <c r="X219" s="5"/>
      <c r="Y219" s="5"/>
      <c r="BC219" s="5"/>
      <c r="BD219" s="5"/>
      <c r="BE219" s="5"/>
      <c r="BG219" s="5"/>
      <c r="BH219" s="5"/>
      <c r="BI219" s="5"/>
      <c r="BK219" s="5"/>
      <c r="BL219" s="5"/>
      <c r="BM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</row>
    <row r="220" spans="23:87" x14ac:dyDescent="0.2">
      <c r="W220" s="5"/>
      <c r="X220" s="5"/>
      <c r="Y220" s="5"/>
      <c r="BC220" s="5"/>
      <c r="BD220" s="5"/>
      <c r="BE220" s="5"/>
      <c r="BG220" s="5"/>
      <c r="BH220" s="5"/>
      <c r="BI220" s="5"/>
      <c r="BK220" s="5"/>
      <c r="BL220" s="5"/>
      <c r="BM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</row>
    <row r="221" spans="23:87" x14ac:dyDescent="0.2">
      <c r="W221" s="5"/>
      <c r="X221" s="5"/>
      <c r="Y221" s="5"/>
      <c r="BC221" s="5"/>
      <c r="BD221" s="5"/>
      <c r="BE221" s="5"/>
      <c r="BG221" s="5"/>
      <c r="BH221" s="5"/>
      <c r="BI221" s="5"/>
      <c r="BK221" s="5"/>
      <c r="BL221" s="5"/>
      <c r="BM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</row>
    <row r="222" spans="23:87" x14ac:dyDescent="0.2">
      <c r="W222" s="5"/>
      <c r="X222" s="5"/>
      <c r="Y222" s="5"/>
      <c r="BC222" s="5"/>
      <c r="BD222" s="5"/>
      <c r="BE222" s="5"/>
      <c r="BG222" s="5"/>
      <c r="BH222" s="5"/>
      <c r="BI222" s="5"/>
      <c r="BK222" s="5"/>
      <c r="BL222" s="5"/>
      <c r="BM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</row>
    <row r="223" spans="23:87" x14ac:dyDescent="0.2">
      <c r="W223" s="5"/>
      <c r="X223" s="5"/>
      <c r="Y223" s="5"/>
      <c r="BC223" s="5"/>
      <c r="BD223" s="5"/>
      <c r="BE223" s="5"/>
      <c r="BG223" s="5"/>
      <c r="BH223" s="5"/>
      <c r="BI223" s="5"/>
      <c r="BK223" s="5"/>
      <c r="BL223" s="5"/>
      <c r="BM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</row>
    <row r="224" spans="23:87" x14ac:dyDescent="0.2">
      <c r="W224" s="5"/>
      <c r="X224" s="5"/>
      <c r="Y224" s="5"/>
      <c r="BC224" s="5"/>
      <c r="BD224" s="5"/>
      <c r="BE224" s="5"/>
      <c r="BG224" s="5"/>
      <c r="BH224" s="5"/>
      <c r="BI224" s="5"/>
      <c r="BK224" s="5"/>
      <c r="BL224" s="5"/>
      <c r="BM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</row>
    <row r="225" spans="23:87" x14ac:dyDescent="0.2">
      <c r="W225" s="5"/>
      <c r="X225" s="5"/>
      <c r="Y225" s="5"/>
      <c r="BC225" s="5"/>
      <c r="BD225" s="5"/>
      <c r="BE225" s="5"/>
      <c r="BG225" s="5"/>
      <c r="BH225" s="5"/>
      <c r="BI225" s="5"/>
      <c r="BK225" s="5"/>
      <c r="BL225" s="5"/>
      <c r="BM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</row>
    <row r="226" spans="23:87" x14ac:dyDescent="0.2">
      <c r="W226" s="5"/>
      <c r="X226" s="5"/>
      <c r="Y226" s="5"/>
      <c r="BC226" s="5"/>
      <c r="BD226" s="5"/>
      <c r="BE226" s="5"/>
      <c r="BG226" s="5"/>
      <c r="BH226" s="5"/>
      <c r="BI226" s="5"/>
      <c r="BK226" s="5"/>
      <c r="BL226" s="5"/>
      <c r="BM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</row>
    <row r="227" spans="23:87" x14ac:dyDescent="0.2">
      <c r="W227" s="5"/>
      <c r="X227" s="5"/>
      <c r="Y227" s="5"/>
      <c r="BC227" s="5"/>
      <c r="BD227" s="5"/>
      <c r="BE227" s="5"/>
      <c r="BG227" s="5"/>
      <c r="BH227" s="5"/>
      <c r="BI227" s="5"/>
      <c r="BK227" s="5"/>
      <c r="BL227" s="5"/>
      <c r="BM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</row>
    <row r="228" spans="23:87" x14ac:dyDescent="0.2">
      <c r="W228" s="5"/>
      <c r="X228" s="5"/>
      <c r="Y228" s="5"/>
      <c r="BC228" s="5"/>
      <c r="BD228" s="5"/>
      <c r="BE228" s="5"/>
      <c r="BG228" s="5"/>
      <c r="BH228" s="5"/>
      <c r="BI228" s="5"/>
      <c r="BK228" s="5"/>
      <c r="BL228" s="5"/>
      <c r="BM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</row>
    <row r="229" spans="23:87" x14ac:dyDescent="0.2">
      <c r="W229" s="5"/>
      <c r="X229" s="5"/>
      <c r="Y229" s="5"/>
      <c r="BC229" s="5"/>
      <c r="BD229" s="5"/>
      <c r="BE229" s="5"/>
      <c r="BG229" s="5"/>
      <c r="BH229" s="5"/>
      <c r="BI229" s="5"/>
      <c r="BK229" s="5"/>
      <c r="BL229" s="5"/>
      <c r="BM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</row>
    <row r="230" spans="23:87" x14ac:dyDescent="0.2">
      <c r="W230" s="5"/>
      <c r="X230" s="5"/>
      <c r="Y230" s="5"/>
      <c r="BC230" s="5"/>
      <c r="BD230" s="5"/>
      <c r="BE230" s="5"/>
      <c r="BG230" s="5"/>
      <c r="BH230" s="5"/>
      <c r="BI230" s="5"/>
      <c r="BK230" s="5"/>
      <c r="BL230" s="5"/>
      <c r="BM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</row>
    <row r="231" spans="23:87" x14ac:dyDescent="0.2">
      <c r="W231" s="5"/>
      <c r="X231" s="5"/>
      <c r="Y231" s="5"/>
      <c r="BC231" s="5"/>
      <c r="BD231" s="5"/>
      <c r="BE231" s="5"/>
      <c r="BG231" s="5"/>
      <c r="BH231" s="5"/>
      <c r="BI231" s="5"/>
      <c r="BK231" s="5"/>
      <c r="BL231" s="5"/>
      <c r="BM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</row>
    <row r="232" spans="23:87" x14ac:dyDescent="0.2">
      <c r="W232" s="5"/>
      <c r="X232" s="5"/>
      <c r="Y232" s="5"/>
      <c r="BC232" s="5"/>
      <c r="BD232" s="5"/>
      <c r="BE232" s="5"/>
      <c r="BG232" s="5"/>
      <c r="BH232" s="5"/>
      <c r="BI232" s="5"/>
      <c r="BK232" s="5"/>
      <c r="BL232" s="5"/>
      <c r="BM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</row>
    <row r="233" spans="23:87" x14ac:dyDescent="0.2">
      <c r="W233" s="5"/>
      <c r="X233" s="5"/>
      <c r="Y233" s="5"/>
      <c r="BC233" s="5"/>
      <c r="BD233" s="5"/>
      <c r="BE233" s="5"/>
      <c r="BG233" s="5"/>
      <c r="BH233" s="5"/>
      <c r="BI233" s="5"/>
      <c r="BK233" s="5"/>
      <c r="BL233" s="5"/>
      <c r="BM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</row>
    <row r="234" spans="23:87" x14ac:dyDescent="0.2">
      <c r="W234" s="5"/>
      <c r="X234" s="5"/>
      <c r="Y234" s="5"/>
      <c r="BC234" s="5"/>
      <c r="BD234" s="5"/>
      <c r="BE234" s="5"/>
      <c r="BG234" s="5"/>
      <c r="BH234" s="5"/>
      <c r="BI234" s="5"/>
      <c r="BK234" s="5"/>
      <c r="BL234" s="5"/>
      <c r="BM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</row>
    <row r="235" spans="23:87" x14ac:dyDescent="0.2">
      <c r="W235" s="5"/>
      <c r="X235" s="5"/>
      <c r="Y235" s="5"/>
      <c r="BC235" s="5"/>
      <c r="BD235" s="5"/>
      <c r="BE235" s="5"/>
      <c r="BG235" s="5"/>
      <c r="BH235" s="5"/>
      <c r="BI235" s="5"/>
      <c r="BK235" s="5"/>
      <c r="BL235" s="5"/>
      <c r="BM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</row>
    <row r="236" spans="23:87" x14ac:dyDescent="0.2">
      <c r="W236" s="5"/>
      <c r="X236" s="5"/>
      <c r="Y236" s="5"/>
      <c r="BC236" s="5"/>
      <c r="BD236" s="5"/>
      <c r="BE236" s="5"/>
      <c r="BG236" s="5"/>
      <c r="BH236" s="5"/>
      <c r="BI236" s="5"/>
      <c r="BK236" s="5"/>
      <c r="BL236" s="5"/>
      <c r="BM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</row>
    <row r="237" spans="23:87" x14ac:dyDescent="0.2">
      <c r="W237" s="5"/>
      <c r="X237" s="5"/>
      <c r="Y237" s="5"/>
      <c r="BC237" s="5"/>
      <c r="BD237" s="5"/>
      <c r="BE237" s="5"/>
      <c r="BG237" s="5"/>
      <c r="BH237" s="5"/>
      <c r="BI237" s="5"/>
      <c r="BK237" s="5"/>
      <c r="BL237" s="5"/>
      <c r="BM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</row>
    <row r="238" spans="23:87" x14ac:dyDescent="0.2">
      <c r="W238" s="5"/>
      <c r="X238" s="5"/>
      <c r="Y238" s="5"/>
      <c r="BC238" s="5"/>
      <c r="BD238" s="5"/>
      <c r="BE238" s="5"/>
      <c r="BG238" s="5"/>
      <c r="BH238" s="5"/>
      <c r="BI238" s="5"/>
      <c r="BK238" s="5"/>
      <c r="BL238" s="5"/>
      <c r="BM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</row>
    <row r="239" spans="23:87" x14ac:dyDescent="0.2">
      <c r="W239" s="5"/>
      <c r="X239" s="5"/>
      <c r="Y239" s="5"/>
      <c r="BC239" s="5"/>
      <c r="BD239" s="5"/>
      <c r="BE239" s="5"/>
      <c r="BG239" s="5"/>
      <c r="BH239" s="5"/>
      <c r="BI239" s="5"/>
      <c r="BK239" s="5"/>
      <c r="BL239" s="5"/>
      <c r="BM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</row>
    <row r="240" spans="23:87" x14ac:dyDescent="0.2">
      <c r="W240" s="5"/>
      <c r="X240" s="5"/>
      <c r="Y240" s="5"/>
      <c r="BC240" s="5"/>
      <c r="BD240" s="5"/>
      <c r="BE240" s="5"/>
      <c r="BG240" s="5"/>
      <c r="BH240" s="5"/>
      <c r="BI240" s="5"/>
      <c r="BK240" s="5"/>
      <c r="BL240" s="5"/>
      <c r="BM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</row>
    <row r="241" spans="23:87" x14ac:dyDescent="0.2">
      <c r="W241" s="5"/>
      <c r="X241" s="5"/>
      <c r="Y241" s="5"/>
      <c r="BC241" s="5"/>
      <c r="BD241" s="5"/>
      <c r="BE241" s="5"/>
      <c r="BG241" s="5"/>
      <c r="BH241" s="5"/>
      <c r="BI241" s="5"/>
      <c r="BK241" s="5"/>
      <c r="BL241" s="5"/>
      <c r="BM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</row>
    <row r="242" spans="23:87" x14ac:dyDescent="0.2">
      <c r="W242" s="5"/>
      <c r="X242" s="5"/>
      <c r="Y242" s="5"/>
      <c r="BC242" s="5"/>
      <c r="BD242" s="5"/>
      <c r="BE242" s="5"/>
      <c r="BG242" s="5"/>
      <c r="BH242" s="5"/>
      <c r="BI242" s="5"/>
      <c r="BK242" s="5"/>
      <c r="BL242" s="5"/>
      <c r="BM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</row>
    <row r="243" spans="23:87" x14ac:dyDescent="0.2">
      <c r="W243" s="5"/>
      <c r="X243" s="5"/>
      <c r="Y243" s="5"/>
      <c r="BC243" s="5"/>
      <c r="BD243" s="5"/>
      <c r="BE243" s="5"/>
      <c r="BG243" s="5"/>
      <c r="BH243" s="5"/>
      <c r="BI243" s="5"/>
      <c r="BK243" s="5"/>
      <c r="BL243" s="5"/>
      <c r="BM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</row>
    <row r="244" spans="23:87" x14ac:dyDescent="0.2">
      <c r="W244" s="5"/>
      <c r="X244" s="5"/>
      <c r="Y244" s="5"/>
      <c r="BC244" s="5"/>
      <c r="BD244" s="5"/>
      <c r="BE244" s="5"/>
      <c r="BG244" s="5"/>
      <c r="BH244" s="5"/>
      <c r="BI244" s="5"/>
      <c r="BK244" s="5"/>
      <c r="BL244" s="5"/>
      <c r="BM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</row>
    <row r="245" spans="23:87" x14ac:dyDescent="0.2">
      <c r="W245" s="5"/>
      <c r="X245" s="5"/>
      <c r="Y245" s="5"/>
      <c r="BC245" s="5"/>
      <c r="BD245" s="5"/>
      <c r="BE245" s="5"/>
      <c r="BG245" s="5"/>
      <c r="BH245" s="5"/>
      <c r="BI245" s="5"/>
      <c r="BK245" s="5"/>
      <c r="BL245" s="5"/>
      <c r="BM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</row>
    <row r="246" spans="23:87" x14ac:dyDescent="0.2">
      <c r="W246" s="5"/>
      <c r="X246" s="5"/>
      <c r="Y246" s="5"/>
      <c r="BC246" s="5"/>
      <c r="BD246" s="5"/>
      <c r="BE246" s="5"/>
      <c r="BG246" s="5"/>
      <c r="BH246" s="5"/>
      <c r="BI246" s="5"/>
      <c r="BK246" s="5"/>
      <c r="BL246" s="5"/>
      <c r="BM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</row>
    <row r="247" spans="23:87" x14ac:dyDescent="0.2">
      <c r="W247" s="5"/>
      <c r="X247" s="5"/>
      <c r="Y247" s="5"/>
      <c r="BC247" s="5"/>
      <c r="BD247" s="5"/>
      <c r="BE247" s="5"/>
      <c r="BG247" s="5"/>
      <c r="BH247" s="5"/>
      <c r="BI247" s="5"/>
      <c r="BK247" s="5"/>
      <c r="BL247" s="5"/>
      <c r="BM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</row>
    <row r="248" spans="23:87" x14ac:dyDescent="0.2">
      <c r="W248" s="5"/>
      <c r="X248" s="5"/>
      <c r="Y248" s="5"/>
      <c r="BC248" s="5"/>
      <c r="BD248" s="5"/>
      <c r="BE248" s="5"/>
      <c r="BG248" s="5"/>
      <c r="BH248" s="5"/>
      <c r="BI248" s="5"/>
      <c r="BK248" s="5"/>
      <c r="BL248" s="5"/>
      <c r="BM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</row>
    <row r="249" spans="23:87" x14ac:dyDescent="0.2">
      <c r="W249" s="5"/>
      <c r="X249" s="5"/>
      <c r="Y249" s="5"/>
      <c r="BC249" s="5"/>
      <c r="BD249" s="5"/>
      <c r="BE249" s="5"/>
      <c r="BG249" s="5"/>
      <c r="BH249" s="5"/>
      <c r="BI249" s="5"/>
      <c r="BK249" s="5"/>
      <c r="BL249" s="5"/>
      <c r="BM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</row>
    <row r="250" spans="23:87" x14ac:dyDescent="0.2">
      <c r="W250" s="5"/>
      <c r="X250" s="5"/>
      <c r="Y250" s="5"/>
      <c r="BC250" s="5"/>
      <c r="BD250" s="5"/>
      <c r="BE250" s="5"/>
      <c r="BG250" s="5"/>
      <c r="BH250" s="5"/>
      <c r="BI250" s="5"/>
      <c r="BK250" s="5"/>
      <c r="BL250" s="5"/>
      <c r="BM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</row>
    <row r="251" spans="23:87" x14ac:dyDescent="0.2">
      <c r="W251" s="5"/>
      <c r="X251" s="5"/>
      <c r="Y251" s="5"/>
      <c r="BC251" s="5"/>
      <c r="BD251" s="5"/>
      <c r="BE251" s="5"/>
      <c r="BG251" s="5"/>
      <c r="BH251" s="5"/>
      <c r="BI251" s="5"/>
      <c r="BK251" s="5"/>
      <c r="BL251" s="5"/>
      <c r="BM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</row>
    <row r="252" spans="23:87" x14ac:dyDescent="0.2">
      <c r="W252" s="5"/>
      <c r="X252" s="5"/>
      <c r="Y252" s="5"/>
      <c r="BC252" s="5"/>
      <c r="BD252" s="5"/>
      <c r="BE252" s="5"/>
      <c r="BG252" s="5"/>
      <c r="BH252" s="5"/>
      <c r="BI252" s="5"/>
      <c r="BK252" s="5"/>
      <c r="BL252" s="5"/>
      <c r="BM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</row>
    <row r="253" spans="23:87" x14ac:dyDescent="0.2">
      <c r="W253" s="5"/>
      <c r="X253" s="5"/>
      <c r="Y253" s="5"/>
      <c r="BC253" s="5"/>
      <c r="BD253" s="5"/>
      <c r="BE253" s="5"/>
      <c r="BG253" s="5"/>
      <c r="BH253" s="5"/>
      <c r="BI253" s="5"/>
      <c r="BK253" s="5"/>
      <c r="BL253" s="5"/>
      <c r="BM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</row>
    <row r="254" spans="23:87" x14ac:dyDescent="0.2">
      <c r="W254" s="5"/>
      <c r="X254" s="5"/>
      <c r="Y254" s="5"/>
      <c r="BC254" s="5"/>
      <c r="BD254" s="5"/>
      <c r="BE254" s="5"/>
      <c r="BG254" s="5"/>
      <c r="BH254" s="5"/>
      <c r="BI254" s="5"/>
      <c r="BK254" s="5"/>
      <c r="BL254" s="5"/>
      <c r="BM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</row>
    <row r="255" spans="23:87" x14ac:dyDescent="0.2">
      <c r="W255" s="5"/>
      <c r="X255" s="5"/>
      <c r="Y255" s="5"/>
      <c r="BC255" s="5"/>
      <c r="BD255" s="5"/>
      <c r="BE255" s="5"/>
      <c r="BG255" s="5"/>
      <c r="BH255" s="5"/>
      <c r="BI255" s="5"/>
      <c r="BK255" s="5"/>
      <c r="BL255" s="5"/>
      <c r="BM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</row>
    <row r="256" spans="23:87" x14ac:dyDescent="0.2">
      <c r="W256" s="5"/>
      <c r="X256" s="5"/>
      <c r="Y256" s="5"/>
      <c r="BC256" s="5"/>
      <c r="BD256" s="5"/>
      <c r="BE256" s="5"/>
      <c r="BG256" s="5"/>
      <c r="BH256" s="5"/>
      <c r="BI256" s="5"/>
      <c r="BK256" s="5"/>
      <c r="BL256" s="5"/>
      <c r="BM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</row>
    <row r="257" spans="23:87" x14ac:dyDescent="0.2">
      <c r="W257" s="5"/>
      <c r="X257" s="5"/>
      <c r="Y257" s="5"/>
      <c r="BC257" s="5"/>
      <c r="BD257" s="5"/>
      <c r="BE257" s="5"/>
      <c r="BG257" s="5"/>
      <c r="BH257" s="5"/>
      <c r="BI257" s="5"/>
      <c r="BK257" s="5"/>
      <c r="BL257" s="5"/>
      <c r="BM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</row>
    <row r="258" spans="23:87" x14ac:dyDescent="0.2">
      <c r="W258" s="5"/>
      <c r="X258" s="5"/>
      <c r="Y258" s="5"/>
      <c r="BC258" s="5"/>
      <c r="BD258" s="5"/>
      <c r="BE258" s="5"/>
      <c r="BG258" s="5"/>
      <c r="BH258" s="5"/>
      <c r="BI258" s="5"/>
      <c r="BK258" s="5"/>
      <c r="BL258" s="5"/>
      <c r="BM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</row>
    <row r="259" spans="23:87" x14ac:dyDescent="0.2">
      <c r="W259" s="5"/>
      <c r="X259" s="5"/>
      <c r="Y259" s="5"/>
      <c r="BC259" s="5"/>
      <c r="BD259" s="5"/>
      <c r="BE259" s="5"/>
      <c r="BG259" s="5"/>
      <c r="BH259" s="5"/>
      <c r="BI259" s="5"/>
      <c r="BK259" s="5"/>
      <c r="BL259" s="5"/>
      <c r="BM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</row>
    <row r="260" spans="23:87" x14ac:dyDescent="0.2">
      <c r="W260" s="5"/>
      <c r="X260" s="5"/>
      <c r="Y260" s="5"/>
      <c r="BC260" s="5"/>
      <c r="BD260" s="5"/>
      <c r="BE260" s="5"/>
      <c r="BG260" s="5"/>
      <c r="BH260" s="5"/>
      <c r="BI260" s="5"/>
      <c r="BK260" s="5"/>
      <c r="BL260" s="5"/>
      <c r="BM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</row>
    <row r="261" spans="23:87" x14ac:dyDescent="0.2">
      <c r="W261" s="5"/>
      <c r="X261" s="5"/>
      <c r="Y261" s="5"/>
      <c r="BC261" s="5"/>
      <c r="BD261" s="5"/>
      <c r="BE261" s="5"/>
      <c r="BG261" s="5"/>
      <c r="BH261" s="5"/>
      <c r="BI261" s="5"/>
      <c r="BK261" s="5"/>
      <c r="BL261" s="5"/>
      <c r="BM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</row>
    <row r="262" spans="23:87" x14ac:dyDescent="0.2">
      <c r="W262" s="5"/>
      <c r="X262" s="5"/>
      <c r="Y262" s="5"/>
      <c r="BC262" s="5"/>
      <c r="BD262" s="5"/>
      <c r="BE262" s="5"/>
      <c r="BG262" s="5"/>
      <c r="BH262" s="5"/>
      <c r="BI262" s="5"/>
      <c r="BK262" s="5"/>
      <c r="BL262" s="5"/>
      <c r="BM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</row>
    <row r="263" spans="23:87" x14ac:dyDescent="0.2">
      <c r="W263" s="5"/>
      <c r="X263" s="5"/>
      <c r="Y263" s="5"/>
      <c r="BC263" s="5"/>
      <c r="BD263" s="5"/>
      <c r="BE263" s="5"/>
      <c r="BG263" s="5"/>
      <c r="BH263" s="5"/>
      <c r="BI263" s="5"/>
      <c r="BK263" s="5"/>
      <c r="BL263" s="5"/>
      <c r="BM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</row>
    <row r="264" spans="23:87" x14ac:dyDescent="0.2">
      <c r="W264" s="5"/>
      <c r="X264" s="5"/>
      <c r="Y264" s="5"/>
      <c r="BC264" s="5"/>
      <c r="BD264" s="5"/>
      <c r="BE264" s="5"/>
      <c r="BG264" s="5"/>
      <c r="BH264" s="5"/>
      <c r="BI264" s="5"/>
      <c r="BK264" s="5"/>
      <c r="BL264" s="5"/>
      <c r="BM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</row>
    <row r="265" spans="23:87" x14ac:dyDescent="0.2">
      <c r="W265" s="5"/>
      <c r="X265" s="5"/>
      <c r="Y265" s="5"/>
      <c r="BC265" s="5"/>
      <c r="BD265" s="5"/>
      <c r="BE265" s="5"/>
      <c r="BG265" s="5"/>
      <c r="BH265" s="5"/>
      <c r="BI265" s="5"/>
      <c r="BK265" s="5"/>
      <c r="BL265" s="5"/>
      <c r="BM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</row>
    <row r="266" spans="23:87" x14ac:dyDescent="0.2">
      <c r="W266" s="5"/>
      <c r="X266" s="5"/>
      <c r="Y266" s="5"/>
      <c r="BC266" s="5"/>
      <c r="BD266" s="5"/>
      <c r="BE266" s="5"/>
      <c r="BG266" s="5"/>
      <c r="BH266" s="5"/>
      <c r="BI266" s="5"/>
      <c r="BK266" s="5"/>
      <c r="BL266" s="5"/>
      <c r="BM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</row>
    <row r="267" spans="23:87" x14ac:dyDescent="0.2">
      <c r="W267" s="5"/>
      <c r="X267" s="5"/>
      <c r="Y267" s="5"/>
      <c r="BC267" s="5"/>
      <c r="BD267" s="5"/>
      <c r="BE267" s="5"/>
      <c r="BG267" s="5"/>
      <c r="BH267" s="5"/>
      <c r="BI267" s="5"/>
      <c r="BK267" s="5"/>
      <c r="BL267" s="5"/>
      <c r="BM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</row>
    <row r="268" spans="23:87" x14ac:dyDescent="0.2">
      <c r="W268" s="5"/>
      <c r="X268" s="5"/>
      <c r="Y268" s="5"/>
      <c r="BC268" s="5"/>
      <c r="BD268" s="5"/>
      <c r="BE268" s="5"/>
      <c r="BG268" s="5"/>
      <c r="BH268" s="5"/>
      <c r="BI268" s="5"/>
      <c r="BK268" s="5"/>
      <c r="BL268" s="5"/>
      <c r="BM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</row>
    <row r="269" spans="23:87" x14ac:dyDescent="0.2">
      <c r="W269" s="5"/>
      <c r="X269" s="5"/>
      <c r="Y269" s="5"/>
      <c r="BC269" s="5"/>
      <c r="BD269" s="5"/>
      <c r="BE269" s="5"/>
      <c r="BG269" s="5"/>
      <c r="BH269" s="5"/>
      <c r="BI269" s="5"/>
      <c r="BK269" s="5"/>
      <c r="BL269" s="5"/>
      <c r="BM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</row>
    <row r="270" spans="23:87" x14ac:dyDescent="0.2">
      <c r="W270" s="5"/>
      <c r="X270" s="5"/>
      <c r="Y270" s="5"/>
      <c r="BC270" s="5"/>
      <c r="BD270" s="5"/>
      <c r="BE270" s="5"/>
      <c r="BG270" s="5"/>
      <c r="BH270" s="5"/>
      <c r="BI270" s="5"/>
      <c r="BK270" s="5"/>
      <c r="BL270" s="5"/>
      <c r="BM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</row>
    <row r="271" spans="23:87" x14ac:dyDescent="0.2">
      <c r="W271" s="5"/>
      <c r="X271" s="5"/>
      <c r="Y271" s="5"/>
      <c r="BC271" s="5"/>
      <c r="BD271" s="5"/>
      <c r="BE271" s="5"/>
      <c r="BG271" s="5"/>
      <c r="BH271" s="5"/>
      <c r="BI271" s="5"/>
      <c r="BK271" s="5"/>
      <c r="BL271" s="5"/>
      <c r="BM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</row>
    <row r="272" spans="23:87" x14ac:dyDescent="0.2">
      <c r="W272" s="5"/>
      <c r="X272" s="5"/>
      <c r="Y272" s="5"/>
      <c r="BC272" s="5"/>
      <c r="BD272" s="5"/>
      <c r="BE272" s="5"/>
      <c r="BG272" s="5"/>
      <c r="BH272" s="5"/>
      <c r="BI272" s="5"/>
      <c r="BK272" s="5"/>
      <c r="BL272" s="5"/>
      <c r="BM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</row>
    <row r="273" spans="23:87" x14ac:dyDescent="0.2">
      <c r="W273" s="5"/>
      <c r="X273" s="5"/>
      <c r="Y273" s="5"/>
      <c r="BC273" s="5"/>
      <c r="BD273" s="5"/>
      <c r="BE273" s="5"/>
      <c r="BG273" s="5"/>
      <c r="BH273" s="5"/>
      <c r="BI273" s="5"/>
      <c r="BK273" s="5"/>
      <c r="BL273" s="5"/>
      <c r="BM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</row>
    <row r="274" spans="23:87" x14ac:dyDescent="0.2">
      <c r="W274" s="5"/>
      <c r="X274" s="5"/>
      <c r="Y274" s="5"/>
      <c r="BC274" s="5"/>
      <c r="BD274" s="5"/>
      <c r="BE274" s="5"/>
      <c r="BG274" s="5"/>
      <c r="BH274" s="5"/>
      <c r="BI274" s="5"/>
      <c r="BK274" s="5"/>
      <c r="BL274" s="5"/>
      <c r="BM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</row>
    <row r="275" spans="23:87" x14ac:dyDescent="0.2">
      <c r="W275" s="5"/>
      <c r="X275" s="5"/>
      <c r="Y275" s="5"/>
      <c r="BC275" s="5"/>
      <c r="BD275" s="5"/>
      <c r="BE275" s="5"/>
      <c r="BG275" s="5"/>
      <c r="BH275" s="5"/>
      <c r="BI275" s="5"/>
      <c r="BK275" s="5"/>
      <c r="BL275" s="5"/>
      <c r="BM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</row>
    <row r="276" spans="23:87" x14ac:dyDescent="0.2">
      <c r="W276" s="5"/>
      <c r="X276" s="5"/>
      <c r="Y276" s="5"/>
      <c r="BC276" s="5"/>
      <c r="BD276" s="5"/>
      <c r="BE276" s="5"/>
      <c r="BG276" s="5"/>
      <c r="BH276" s="5"/>
      <c r="BI276" s="5"/>
      <c r="BK276" s="5"/>
      <c r="BL276" s="5"/>
      <c r="BM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</row>
    <row r="277" spans="23:87" x14ac:dyDescent="0.2">
      <c r="W277" s="5"/>
      <c r="X277" s="5"/>
      <c r="Y277" s="5"/>
      <c r="BC277" s="5"/>
      <c r="BD277" s="5"/>
      <c r="BE277" s="5"/>
      <c r="BG277" s="5"/>
      <c r="BH277" s="5"/>
      <c r="BI277" s="5"/>
      <c r="BK277" s="5"/>
      <c r="BL277" s="5"/>
      <c r="BM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</row>
    <row r="278" spans="23:87" x14ac:dyDescent="0.2">
      <c r="W278" s="5"/>
      <c r="X278" s="5"/>
      <c r="Y278" s="5"/>
      <c r="BC278" s="5"/>
      <c r="BD278" s="5"/>
      <c r="BE278" s="5"/>
      <c r="BG278" s="5"/>
      <c r="BH278" s="5"/>
      <c r="BI278" s="5"/>
      <c r="BK278" s="5"/>
      <c r="BL278" s="5"/>
      <c r="BM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</row>
    <row r="279" spans="23:87" x14ac:dyDescent="0.2">
      <c r="W279" s="5"/>
      <c r="X279" s="5"/>
      <c r="Y279" s="5"/>
      <c r="BC279" s="5"/>
      <c r="BD279" s="5"/>
      <c r="BE279" s="5"/>
      <c r="BG279" s="5"/>
      <c r="BH279" s="5"/>
      <c r="BI279" s="5"/>
      <c r="BK279" s="5"/>
      <c r="BL279" s="5"/>
      <c r="BM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</row>
    <row r="280" spans="23:87" x14ac:dyDescent="0.2">
      <c r="W280" s="5"/>
      <c r="X280" s="5"/>
      <c r="Y280" s="5"/>
      <c r="BC280" s="5"/>
      <c r="BD280" s="5"/>
      <c r="BE280" s="5"/>
      <c r="BG280" s="5"/>
      <c r="BH280" s="5"/>
      <c r="BI280" s="5"/>
      <c r="BK280" s="5"/>
      <c r="BL280" s="5"/>
      <c r="BM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</row>
    <row r="281" spans="23:87" x14ac:dyDescent="0.2">
      <c r="W281" s="5"/>
      <c r="X281" s="5"/>
      <c r="Y281" s="5"/>
      <c r="BC281" s="5"/>
      <c r="BD281" s="5"/>
      <c r="BE281" s="5"/>
      <c r="BG281" s="5"/>
      <c r="BH281" s="5"/>
      <c r="BI281" s="5"/>
      <c r="BK281" s="5"/>
      <c r="BL281" s="5"/>
      <c r="BM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</row>
    <row r="282" spans="23:87" x14ac:dyDescent="0.2">
      <c r="W282" s="5"/>
      <c r="X282" s="5"/>
      <c r="Y282" s="5"/>
      <c r="BC282" s="5"/>
      <c r="BD282" s="5"/>
      <c r="BE282" s="5"/>
      <c r="BG282" s="5"/>
      <c r="BH282" s="5"/>
      <c r="BI282" s="5"/>
      <c r="BK282" s="5"/>
      <c r="BL282" s="5"/>
      <c r="BM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</row>
    <row r="283" spans="23:87" x14ac:dyDescent="0.2">
      <c r="W283" s="5"/>
      <c r="X283" s="5"/>
      <c r="Y283" s="5"/>
      <c r="BC283" s="5"/>
      <c r="BD283" s="5"/>
      <c r="BE283" s="5"/>
      <c r="BG283" s="5"/>
      <c r="BH283" s="5"/>
      <c r="BI283" s="5"/>
      <c r="BK283" s="5"/>
      <c r="BL283" s="5"/>
      <c r="BM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</row>
    <row r="284" spans="23:87" x14ac:dyDescent="0.2">
      <c r="W284" s="5"/>
      <c r="X284" s="5"/>
      <c r="Y284" s="5"/>
      <c r="BC284" s="5"/>
      <c r="BD284" s="5"/>
      <c r="BE284" s="5"/>
      <c r="BG284" s="5"/>
      <c r="BH284" s="5"/>
      <c r="BI284" s="5"/>
      <c r="BK284" s="5"/>
      <c r="BL284" s="5"/>
      <c r="BM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</row>
    <row r="285" spans="23:87" x14ac:dyDescent="0.2">
      <c r="W285" s="5"/>
      <c r="X285" s="5"/>
      <c r="Y285" s="5"/>
      <c r="BC285" s="5"/>
      <c r="BD285" s="5"/>
      <c r="BE285" s="5"/>
      <c r="BG285" s="5"/>
      <c r="BH285" s="5"/>
      <c r="BI285" s="5"/>
      <c r="BK285" s="5"/>
      <c r="BL285" s="5"/>
      <c r="BM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</row>
    <row r="286" spans="23:87" x14ac:dyDescent="0.2">
      <c r="W286" s="5"/>
      <c r="X286" s="5"/>
      <c r="Y286" s="5"/>
      <c r="BC286" s="5"/>
      <c r="BD286" s="5"/>
      <c r="BE286" s="5"/>
      <c r="BG286" s="5"/>
      <c r="BH286" s="5"/>
      <c r="BI286" s="5"/>
      <c r="BK286" s="5"/>
      <c r="BL286" s="5"/>
      <c r="BM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</row>
    <row r="287" spans="23:87" x14ac:dyDescent="0.2">
      <c r="W287" s="5"/>
      <c r="X287" s="5"/>
      <c r="Y287" s="5"/>
      <c r="BC287" s="5"/>
      <c r="BD287" s="5"/>
      <c r="BE287" s="5"/>
      <c r="BG287" s="5"/>
      <c r="BH287" s="5"/>
      <c r="BI287" s="5"/>
      <c r="BK287" s="5"/>
      <c r="BL287" s="5"/>
      <c r="BM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</row>
    <row r="288" spans="23:87" x14ac:dyDescent="0.2">
      <c r="W288" s="5"/>
      <c r="X288" s="5"/>
      <c r="Y288" s="5"/>
      <c r="BC288" s="5"/>
      <c r="BD288" s="5"/>
      <c r="BE288" s="5"/>
      <c r="BG288" s="5"/>
      <c r="BH288" s="5"/>
      <c r="BI288" s="5"/>
      <c r="BK288" s="5"/>
      <c r="BL288" s="5"/>
      <c r="BM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</row>
    <row r="289" spans="23:87" x14ac:dyDescent="0.2">
      <c r="W289" s="5"/>
      <c r="X289" s="5"/>
      <c r="Y289" s="5"/>
      <c r="BC289" s="5"/>
      <c r="BD289" s="5"/>
      <c r="BE289" s="5"/>
      <c r="BG289" s="5"/>
      <c r="BH289" s="5"/>
      <c r="BI289" s="5"/>
      <c r="BK289" s="5"/>
      <c r="BL289" s="5"/>
      <c r="BM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</row>
    <row r="290" spans="23:87" x14ac:dyDescent="0.2">
      <c r="W290" s="5"/>
      <c r="X290" s="5"/>
      <c r="Y290" s="5"/>
      <c r="BC290" s="5"/>
      <c r="BD290" s="5"/>
      <c r="BE290" s="5"/>
      <c r="BG290" s="5"/>
      <c r="BH290" s="5"/>
      <c r="BI290" s="5"/>
      <c r="BK290" s="5"/>
      <c r="BL290" s="5"/>
      <c r="BM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</row>
    <row r="291" spans="23:87" x14ac:dyDescent="0.2">
      <c r="W291" s="5"/>
      <c r="X291" s="5"/>
      <c r="Y291" s="5"/>
      <c r="BC291" s="5"/>
      <c r="BD291" s="5"/>
      <c r="BE291" s="5"/>
      <c r="BG291" s="5"/>
      <c r="BH291" s="5"/>
      <c r="BI291" s="5"/>
      <c r="BK291" s="5"/>
      <c r="BL291" s="5"/>
      <c r="BM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</row>
    <row r="292" spans="23:87" x14ac:dyDescent="0.2">
      <c r="W292" s="5"/>
      <c r="X292" s="5"/>
      <c r="Y292" s="5"/>
      <c r="BC292" s="5"/>
      <c r="BD292" s="5"/>
      <c r="BE292" s="5"/>
      <c r="BG292" s="5"/>
      <c r="BH292" s="5"/>
      <c r="BI292" s="5"/>
      <c r="BK292" s="5"/>
      <c r="BL292" s="5"/>
      <c r="BM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</row>
    <row r="293" spans="23:87" x14ac:dyDescent="0.2">
      <c r="W293" s="5"/>
      <c r="X293" s="5"/>
      <c r="Y293" s="5"/>
      <c r="BC293" s="5"/>
      <c r="BD293" s="5"/>
      <c r="BE293" s="5"/>
      <c r="BG293" s="5"/>
      <c r="BH293" s="5"/>
      <c r="BI293" s="5"/>
      <c r="BK293" s="5"/>
      <c r="BL293" s="5"/>
      <c r="BM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</row>
    <row r="294" spans="23:87" x14ac:dyDescent="0.2">
      <c r="W294" s="5"/>
      <c r="X294" s="5"/>
      <c r="Y294" s="5"/>
      <c r="BC294" s="5"/>
      <c r="BD294" s="5"/>
      <c r="BE294" s="5"/>
      <c r="BG294" s="5"/>
      <c r="BH294" s="5"/>
      <c r="BI294" s="5"/>
      <c r="BK294" s="5"/>
      <c r="BL294" s="5"/>
      <c r="BM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</row>
    <row r="295" spans="23:87" x14ac:dyDescent="0.2">
      <c r="W295" s="5"/>
      <c r="X295" s="5"/>
      <c r="Y295" s="5"/>
      <c r="BC295" s="5"/>
      <c r="BD295" s="5"/>
      <c r="BE295" s="5"/>
      <c r="BG295" s="5"/>
      <c r="BH295" s="5"/>
      <c r="BI295" s="5"/>
      <c r="BK295" s="5"/>
      <c r="BL295" s="5"/>
      <c r="BM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</row>
    <row r="296" spans="23:87" x14ac:dyDescent="0.2">
      <c r="W296" s="5"/>
      <c r="X296" s="5"/>
      <c r="Y296" s="5"/>
      <c r="BC296" s="5"/>
      <c r="BD296" s="5"/>
      <c r="BE296" s="5"/>
      <c r="BG296" s="5"/>
      <c r="BH296" s="5"/>
      <c r="BI296" s="5"/>
      <c r="BK296" s="5"/>
      <c r="BL296" s="5"/>
      <c r="BM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</row>
    <row r="297" spans="23:87" x14ac:dyDescent="0.2">
      <c r="W297" s="5"/>
      <c r="X297" s="5"/>
      <c r="Y297" s="5"/>
      <c r="BC297" s="5"/>
      <c r="BD297" s="5"/>
      <c r="BE297" s="5"/>
      <c r="BG297" s="5"/>
      <c r="BH297" s="5"/>
      <c r="BI297" s="5"/>
      <c r="BK297" s="5"/>
      <c r="BL297" s="5"/>
      <c r="BM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</row>
    <row r="298" spans="23:87" x14ac:dyDescent="0.2">
      <c r="W298" s="5"/>
      <c r="X298" s="5"/>
      <c r="Y298" s="5"/>
      <c r="BC298" s="5"/>
      <c r="BD298" s="5"/>
      <c r="BE298" s="5"/>
      <c r="BG298" s="5"/>
      <c r="BH298" s="5"/>
      <c r="BI298" s="5"/>
      <c r="BK298" s="5"/>
      <c r="BL298" s="5"/>
      <c r="BM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</row>
    <row r="299" spans="23:87" x14ac:dyDescent="0.2">
      <c r="W299" s="5"/>
      <c r="X299" s="5"/>
      <c r="Y299" s="5"/>
      <c r="BC299" s="5"/>
      <c r="BD299" s="5"/>
      <c r="BE299" s="5"/>
      <c r="BG299" s="5"/>
      <c r="BH299" s="5"/>
      <c r="BI299" s="5"/>
      <c r="BK299" s="5"/>
      <c r="BL299" s="5"/>
      <c r="BM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</row>
    <row r="300" spans="23:87" x14ac:dyDescent="0.2">
      <c r="W300" s="5"/>
      <c r="X300" s="5"/>
      <c r="Y300" s="5"/>
      <c r="BC300" s="5"/>
      <c r="BD300" s="5"/>
      <c r="BE300" s="5"/>
      <c r="BG300" s="5"/>
      <c r="BH300" s="5"/>
      <c r="BI300" s="5"/>
      <c r="BK300" s="5"/>
      <c r="BL300" s="5"/>
      <c r="BM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</row>
    <row r="301" spans="23:87" x14ac:dyDescent="0.2">
      <c r="W301" s="5"/>
      <c r="X301" s="5"/>
      <c r="Y301" s="5"/>
      <c r="BC301" s="5"/>
      <c r="BD301" s="5"/>
      <c r="BE301" s="5"/>
      <c r="BG301" s="5"/>
      <c r="BH301" s="5"/>
      <c r="BI301" s="5"/>
      <c r="BK301" s="5"/>
      <c r="BL301" s="5"/>
      <c r="BM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</row>
    <row r="302" spans="23:87" x14ac:dyDescent="0.2">
      <c r="W302" s="5"/>
      <c r="X302" s="5"/>
      <c r="Y302" s="5"/>
      <c r="BC302" s="5"/>
      <c r="BD302" s="5"/>
      <c r="BE302" s="5"/>
      <c r="BG302" s="5"/>
      <c r="BH302" s="5"/>
      <c r="BI302" s="5"/>
      <c r="BK302" s="5"/>
      <c r="BL302" s="5"/>
      <c r="BM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</row>
    <row r="303" spans="23:87" x14ac:dyDescent="0.2">
      <c r="W303" s="5"/>
      <c r="X303" s="5"/>
      <c r="Y303" s="5"/>
      <c r="BC303" s="5"/>
      <c r="BD303" s="5"/>
      <c r="BE303" s="5"/>
      <c r="BG303" s="5"/>
      <c r="BH303" s="5"/>
      <c r="BI303" s="5"/>
      <c r="BK303" s="5"/>
      <c r="BL303" s="5"/>
      <c r="BM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</row>
    <row r="304" spans="23:87" x14ac:dyDescent="0.2">
      <c r="W304" s="5"/>
      <c r="X304" s="5"/>
      <c r="Y304" s="5"/>
      <c r="BC304" s="5"/>
      <c r="BD304" s="5"/>
      <c r="BE304" s="5"/>
      <c r="BG304" s="5"/>
      <c r="BH304" s="5"/>
      <c r="BI304" s="5"/>
      <c r="BK304" s="5"/>
      <c r="BL304" s="5"/>
      <c r="BM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</row>
    <row r="305" spans="23:87" x14ac:dyDescent="0.2">
      <c r="W305" s="5"/>
      <c r="X305" s="5"/>
      <c r="Y305" s="5"/>
      <c r="BC305" s="5"/>
      <c r="BD305" s="5"/>
      <c r="BE305" s="5"/>
      <c r="BG305" s="5"/>
      <c r="BH305" s="5"/>
      <c r="BI305" s="5"/>
      <c r="BK305" s="5"/>
      <c r="BL305" s="5"/>
      <c r="BM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</row>
    <row r="306" spans="23:87" x14ac:dyDescent="0.2">
      <c r="W306" s="5"/>
      <c r="X306" s="5"/>
      <c r="Y306" s="5"/>
      <c r="BC306" s="5"/>
      <c r="BD306" s="5"/>
      <c r="BE306" s="5"/>
      <c r="BG306" s="5"/>
      <c r="BH306" s="5"/>
      <c r="BI306" s="5"/>
      <c r="BK306" s="5"/>
      <c r="BL306" s="5"/>
      <c r="BM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</row>
    <row r="307" spans="23:87" x14ac:dyDescent="0.2">
      <c r="W307" s="5"/>
      <c r="X307" s="5"/>
      <c r="Y307" s="5"/>
      <c r="BC307" s="5"/>
      <c r="BD307" s="5"/>
      <c r="BE307" s="5"/>
      <c r="BG307" s="5"/>
      <c r="BH307" s="5"/>
      <c r="BI307" s="5"/>
      <c r="BK307" s="5"/>
      <c r="BL307" s="5"/>
      <c r="BM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</row>
    <row r="308" spans="23:87" x14ac:dyDescent="0.2">
      <c r="W308" s="5"/>
      <c r="X308" s="5"/>
      <c r="Y308" s="5"/>
      <c r="BC308" s="5"/>
      <c r="BD308" s="5"/>
      <c r="BE308" s="5"/>
      <c r="BG308" s="5"/>
      <c r="BH308" s="5"/>
      <c r="BI308" s="5"/>
      <c r="BK308" s="5"/>
      <c r="BL308" s="5"/>
      <c r="BM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</row>
    <row r="309" spans="23:87" x14ac:dyDescent="0.2">
      <c r="W309" s="5"/>
      <c r="X309" s="5"/>
      <c r="Y309" s="5"/>
      <c r="BC309" s="5"/>
      <c r="BD309" s="5"/>
      <c r="BE309" s="5"/>
      <c r="BG309" s="5"/>
      <c r="BH309" s="5"/>
      <c r="BI309" s="5"/>
      <c r="BK309" s="5"/>
      <c r="BL309" s="5"/>
      <c r="BM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</row>
    <row r="310" spans="23:87" x14ac:dyDescent="0.2">
      <c r="W310" s="5"/>
      <c r="X310" s="5"/>
      <c r="Y310" s="5"/>
      <c r="BC310" s="5"/>
      <c r="BD310" s="5"/>
      <c r="BE310" s="5"/>
      <c r="BG310" s="5"/>
      <c r="BH310" s="5"/>
      <c r="BI310" s="5"/>
      <c r="BK310" s="5"/>
      <c r="BL310" s="5"/>
      <c r="BM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</row>
    <row r="311" spans="23:87" x14ac:dyDescent="0.2">
      <c r="W311" s="5"/>
      <c r="X311" s="5"/>
      <c r="Y311" s="5"/>
      <c r="BC311" s="5"/>
      <c r="BD311" s="5"/>
      <c r="BE311" s="5"/>
      <c r="BG311" s="5"/>
      <c r="BH311" s="5"/>
      <c r="BI311" s="5"/>
      <c r="BK311" s="5"/>
      <c r="BL311" s="5"/>
      <c r="BM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</row>
    <row r="312" spans="23:87" x14ac:dyDescent="0.2">
      <c r="W312" s="5"/>
      <c r="X312" s="5"/>
      <c r="Y312" s="5"/>
      <c r="BC312" s="5"/>
      <c r="BD312" s="5"/>
      <c r="BE312" s="5"/>
      <c r="BG312" s="5"/>
      <c r="BH312" s="5"/>
      <c r="BI312" s="5"/>
      <c r="BK312" s="5"/>
      <c r="BL312" s="5"/>
      <c r="BM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</row>
    <row r="313" spans="23:87" x14ac:dyDescent="0.2">
      <c r="W313" s="5"/>
      <c r="X313" s="5"/>
      <c r="Y313" s="5"/>
      <c r="BC313" s="5"/>
      <c r="BD313" s="5"/>
      <c r="BE313" s="5"/>
      <c r="BG313" s="5"/>
      <c r="BH313" s="5"/>
      <c r="BI313" s="5"/>
      <c r="BK313" s="5"/>
      <c r="BL313" s="5"/>
      <c r="BM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</row>
    <row r="314" spans="23:87" x14ac:dyDescent="0.2">
      <c r="W314" s="5"/>
      <c r="X314" s="5"/>
      <c r="Y314" s="5"/>
      <c r="BC314" s="5"/>
      <c r="BD314" s="5"/>
      <c r="BE314" s="5"/>
      <c r="BG314" s="5"/>
      <c r="BH314" s="5"/>
      <c r="BI314" s="5"/>
      <c r="BK314" s="5"/>
      <c r="BL314" s="5"/>
      <c r="BM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</row>
    <row r="315" spans="23:87" x14ac:dyDescent="0.2">
      <c r="W315" s="5"/>
      <c r="X315" s="5"/>
      <c r="Y315" s="5"/>
      <c r="BC315" s="5"/>
      <c r="BD315" s="5"/>
      <c r="BE315" s="5"/>
      <c r="BG315" s="5"/>
      <c r="BH315" s="5"/>
      <c r="BI315" s="5"/>
      <c r="BK315" s="5"/>
      <c r="BL315" s="5"/>
      <c r="BM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</row>
    <row r="316" spans="23:87" x14ac:dyDescent="0.2">
      <c r="W316" s="5"/>
      <c r="X316" s="5"/>
      <c r="Y316" s="5"/>
      <c r="BC316" s="5"/>
      <c r="BD316" s="5"/>
      <c r="BE316" s="5"/>
      <c r="BG316" s="5"/>
      <c r="BH316" s="5"/>
      <c r="BI316" s="5"/>
      <c r="BK316" s="5"/>
      <c r="BL316" s="5"/>
      <c r="BM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</row>
    <row r="317" spans="23:87" x14ac:dyDescent="0.2">
      <c r="W317" s="5"/>
      <c r="X317" s="5"/>
      <c r="Y317" s="5"/>
      <c r="BC317" s="5"/>
      <c r="BD317" s="5"/>
      <c r="BE317" s="5"/>
      <c r="BG317" s="5"/>
      <c r="BH317" s="5"/>
      <c r="BI317" s="5"/>
      <c r="BK317" s="5"/>
      <c r="BL317" s="5"/>
      <c r="BM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</row>
    <row r="318" spans="23:87" x14ac:dyDescent="0.2">
      <c r="W318" s="5"/>
      <c r="X318" s="5"/>
      <c r="Y318" s="5"/>
      <c r="BC318" s="5"/>
      <c r="BD318" s="5"/>
      <c r="BE318" s="5"/>
      <c r="BG318" s="5"/>
      <c r="BH318" s="5"/>
      <c r="BI318" s="5"/>
      <c r="BK318" s="5"/>
      <c r="BL318" s="5"/>
      <c r="BM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</row>
    <row r="319" spans="23:87" x14ac:dyDescent="0.2">
      <c r="W319" s="5"/>
      <c r="X319" s="5"/>
      <c r="Y319" s="5"/>
      <c r="BC319" s="5"/>
      <c r="BD319" s="5"/>
      <c r="BE319" s="5"/>
      <c r="BG319" s="5"/>
      <c r="BH319" s="5"/>
      <c r="BI319" s="5"/>
      <c r="BK319" s="5"/>
      <c r="BL319" s="5"/>
      <c r="BM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</row>
    <row r="320" spans="23:87" x14ac:dyDescent="0.2">
      <c r="W320" s="5"/>
      <c r="X320" s="5"/>
      <c r="Y320" s="5"/>
      <c r="BC320" s="5"/>
      <c r="BD320" s="5"/>
      <c r="BE320" s="5"/>
      <c r="BG320" s="5"/>
      <c r="BH320" s="5"/>
      <c r="BI320" s="5"/>
      <c r="BK320" s="5"/>
      <c r="BL320" s="5"/>
      <c r="BM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</row>
    <row r="321" spans="23:87" x14ac:dyDescent="0.2">
      <c r="W321" s="5"/>
      <c r="X321" s="5"/>
      <c r="Y321" s="5"/>
      <c r="BC321" s="5"/>
      <c r="BD321" s="5"/>
      <c r="BE321" s="5"/>
      <c r="BG321" s="5"/>
      <c r="BH321" s="5"/>
      <c r="BI321" s="5"/>
      <c r="BK321" s="5"/>
      <c r="BL321" s="5"/>
      <c r="BM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</row>
    <row r="322" spans="23:87" x14ac:dyDescent="0.2">
      <c r="W322" s="5"/>
      <c r="X322" s="5"/>
      <c r="Y322" s="5"/>
      <c r="BC322" s="5"/>
      <c r="BD322" s="5"/>
      <c r="BE322" s="5"/>
      <c r="BG322" s="5"/>
      <c r="BH322" s="5"/>
      <c r="BI322" s="5"/>
      <c r="BK322" s="5"/>
      <c r="BL322" s="5"/>
      <c r="BM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</row>
    <row r="323" spans="23:87" x14ac:dyDescent="0.2">
      <c r="W323" s="5"/>
      <c r="X323" s="5"/>
      <c r="Y323" s="5"/>
      <c r="BC323" s="5"/>
      <c r="BD323" s="5"/>
      <c r="BE323" s="5"/>
      <c r="BG323" s="5"/>
      <c r="BH323" s="5"/>
      <c r="BI323" s="5"/>
      <c r="BK323" s="5"/>
      <c r="BL323" s="5"/>
      <c r="BM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</row>
    <row r="324" spans="23:87" x14ac:dyDescent="0.2">
      <c r="W324" s="5"/>
      <c r="X324" s="5"/>
      <c r="Y324" s="5"/>
      <c r="BC324" s="5"/>
      <c r="BD324" s="5"/>
      <c r="BE324" s="5"/>
      <c r="BG324" s="5"/>
      <c r="BH324" s="5"/>
      <c r="BI324" s="5"/>
      <c r="BK324" s="5"/>
      <c r="BL324" s="5"/>
      <c r="BM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</row>
    <row r="325" spans="23:87" x14ac:dyDescent="0.2">
      <c r="W325" s="5"/>
      <c r="X325" s="5"/>
      <c r="Y325" s="5"/>
      <c r="BC325" s="5"/>
      <c r="BD325" s="5"/>
      <c r="BE325" s="5"/>
      <c r="BG325" s="5"/>
      <c r="BH325" s="5"/>
      <c r="BI325" s="5"/>
      <c r="BK325" s="5"/>
      <c r="BL325" s="5"/>
      <c r="BM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</row>
    <row r="326" spans="23:87" x14ac:dyDescent="0.2">
      <c r="W326" s="5"/>
      <c r="X326" s="5"/>
      <c r="Y326" s="5"/>
      <c r="BC326" s="5"/>
      <c r="BD326" s="5"/>
      <c r="BE326" s="5"/>
      <c r="BG326" s="5"/>
      <c r="BH326" s="5"/>
      <c r="BI326" s="5"/>
      <c r="BK326" s="5"/>
      <c r="BL326" s="5"/>
      <c r="BM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</row>
    <row r="327" spans="23:87" x14ac:dyDescent="0.2">
      <c r="W327" s="5"/>
      <c r="X327" s="5"/>
      <c r="Y327" s="5"/>
      <c r="BC327" s="5"/>
      <c r="BD327" s="5"/>
      <c r="BE327" s="5"/>
      <c r="BG327" s="5"/>
      <c r="BH327" s="5"/>
      <c r="BI327" s="5"/>
      <c r="BK327" s="5"/>
      <c r="BL327" s="5"/>
      <c r="BM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</row>
    <row r="328" spans="23:87" x14ac:dyDescent="0.2">
      <c r="W328" s="5"/>
      <c r="X328" s="5"/>
      <c r="Y328" s="5"/>
      <c r="BC328" s="5"/>
      <c r="BD328" s="5"/>
      <c r="BE328" s="5"/>
      <c r="BG328" s="5"/>
      <c r="BH328" s="5"/>
      <c r="BI328" s="5"/>
      <c r="BK328" s="5"/>
      <c r="BL328" s="5"/>
      <c r="BM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</row>
    <row r="329" spans="23:87" x14ac:dyDescent="0.2">
      <c r="W329" s="5"/>
      <c r="X329" s="5"/>
      <c r="Y329" s="5"/>
      <c r="BC329" s="5"/>
      <c r="BD329" s="5"/>
      <c r="BE329" s="5"/>
      <c r="BG329" s="5"/>
      <c r="BH329" s="5"/>
      <c r="BI329" s="5"/>
      <c r="BK329" s="5"/>
      <c r="BL329" s="5"/>
      <c r="BM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</row>
    <row r="330" spans="23:87" x14ac:dyDescent="0.2">
      <c r="W330" s="5"/>
      <c r="X330" s="5"/>
      <c r="Y330" s="5"/>
      <c r="BC330" s="5"/>
      <c r="BD330" s="5"/>
      <c r="BE330" s="5"/>
      <c r="BG330" s="5"/>
      <c r="BH330" s="5"/>
      <c r="BI330" s="5"/>
      <c r="BK330" s="5"/>
      <c r="BL330" s="5"/>
      <c r="BM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</row>
    <row r="331" spans="23:87" x14ac:dyDescent="0.2">
      <c r="W331" s="5"/>
      <c r="X331" s="5"/>
      <c r="Y331" s="5"/>
      <c r="BC331" s="5"/>
      <c r="BD331" s="5"/>
      <c r="BE331" s="5"/>
      <c r="BG331" s="5"/>
      <c r="BH331" s="5"/>
      <c r="BI331" s="5"/>
      <c r="BK331" s="5"/>
      <c r="BL331" s="5"/>
      <c r="BM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</row>
    <row r="332" spans="23:87" x14ac:dyDescent="0.2">
      <c r="W332" s="5"/>
      <c r="X332" s="5"/>
      <c r="Y332" s="5"/>
      <c r="BC332" s="5"/>
      <c r="BD332" s="5"/>
      <c r="BE332" s="5"/>
      <c r="BG332" s="5"/>
      <c r="BH332" s="5"/>
      <c r="BI332" s="5"/>
      <c r="BK332" s="5"/>
      <c r="BL332" s="5"/>
      <c r="BM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</row>
    <row r="333" spans="23:87" x14ac:dyDescent="0.2">
      <c r="W333" s="5"/>
      <c r="X333" s="5"/>
      <c r="Y333" s="5"/>
      <c r="BC333" s="5"/>
      <c r="BD333" s="5"/>
      <c r="BE333" s="5"/>
      <c r="BG333" s="5"/>
      <c r="BH333" s="5"/>
      <c r="BI333" s="5"/>
      <c r="BK333" s="5"/>
      <c r="BL333" s="5"/>
      <c r="BM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</row>
    <row r="334" spans="23:87" x14ac:dyDescent="0.2">
      <c r="W334" s="5"/>
      <c r="X334" s="5"/>
      <c r="Y334" s="5"/>
      <c r="BC334" s="5"/>
      <c r="BD334" s="5"/>
      <c r="BE334" s="5"/>
      <c r="BG334" s="5"/>
      <c r="BH334" s="5"/>
      <c r="BI334" s="5"/>
      <c r="BK334" s="5"/>
      <c r="BL334" s="5"/>
      <c r="BM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</row>
    <row r="335" spans="23:87" x14ac:dyDescent="0.2">
      <c r="W335" s="5"/>
      <c r="X335" s="5"/>
      <c r="Y335" s="5"/>
      <c r="BC335" s="5"/>
      <c r="BD335" s="5"/>
      <c r="BE335" s="5"/>
      <c r="BG335" s="5"/>
      <c r="BH335" s="5"/>
      <c r="BI335" s="5"/>
      <c r="BK335" s="5"/>
      <c r="BL335" s="5"/>
      <c r="BM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</row>
    <row r="336" spans="23:87" x14ac:dyDescent="0.2">
      <c r="W336" s="5"/>
      <c r="X336" s="5"/>
      <c r="Y336" s="5"/>
      <c r="BC336" s="5"/>
      <c r="BD336" s="5"/>
      <c r="BE336" s="5"/>
      <c r="BG336" s="5"/>
      <c r="BH336" s="5"/>
      <c r="BI336" s="5"/>
      <c r="BK336" s="5"/>
      <c r="BL336" s="5"/>
      <c r="BM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</row>
    <row r="337" spans="23:87" x14ac:dyDescent="0.2">
      <c r="W337" s="5"/>
      <c r="X337" s="5"/>
      <c r="Y337" s="5"/>
      <c r="BC337" s="5"/>
      <c r="BD337" s="5"/>
      <c r="BE337" s="5"/>
      <c r="BG337" s="5"/>
      <c r="BH337" s="5"/>
      <c r="BI337" s="5"/>
      <c r="BK337" s="5"/>
      <c r="BL337" s="5"/>
      <c r="BM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</row>
    <row r="338" spans="23:87" x14ac:dyDescent="0.2">
      <c r="W338" s="5"/>
      <c r="X338" s="5"/>
      <c r="Y338" s="5"/>
      <c r="BC338" s="5"/>
      <c r="BD338" s="5"/>
      <c r="BE338" s="5"/>
      <c r="BG338" s="5"/>
      <c r="BH338" s="5"/>
      <c r="BI338" s="5"/>
      <c r="BK338" s="5"/>
      <c r="BL338" s="5"/>
      <c r="BM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</row>
    <row r="339" spans="23:87" x14ac:dyDescent="0.2">
      <c r="W339" s="5"/>
      <c r="X339" s="5"/>
      <c r="Y339" s="5"/>
      <c r="BC339" s="5"/>
      <c r="BD339" s="5"/>
      <c r="BE339" s="5"/>
      <c r="BG339" s="5"/>
      <c r="BH339" s="5"/>
      <c r="BI339" s="5"/>
      <c r="BK339" s="5"/>
      <c r="BL339" s="5"/>
      <c r="BM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</row>
    <row r="340" spans="23:87" x14ac:dyDescent="0.2">
      <c r="W340" s="5"/>
      <c r="X340" s="5"/>
      <c r="Y340" s="5"/>
      <c r="BC340" s="5"/>
      <c r="BD340" s="5"/>
      <c r="BE340" s="5"/>
      <c r="BG340" s="5"/>
      <c r="BH340" s="5"/>
      <c r="BI340" s="5"/>
      <c r="BK340" s="5"/>
      <c r="BL340" s="5"/>
      <c r="BM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</row>
    <row r="341" spans="23:87" x14ac:dyDescent="0.2">
      <c r="W341" s="5"/>
      <c r="X341" s="5"/>
      <c r="Y341" s="5"/>
      <c r="BC341" s="5"/>
      <c r="BD341" s="5"/>
      <c r="BE341" s="5"/>
      <c r="BG341" s="5"/>
      <c r="BH341" s="5"/>
      <c r="BI341" s="5"/>
      <c r="BK341" s="5"/>
      <c r="BL341" s="5"/>
      <c r="BM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</row>
    <row r="342" spans="23:87" x14ac:dyDescent="0.2">
      <c r="W342" s="5"/>
      <c r="X342" s="5"/>
      <c r="Y342" s="5"/>
      <c r="BC342" s="5"/>
      <c r="BD342" s="5"/>
      <c r="BE342" s="5"/>
      <c r="BG342" s="5"/>
      <c r="BH342" s="5"/>
      <c r="BI342" s="5"/>
      <c r="BK342" s="5"/>
      <c r="BL342" s="5"/>
      <c r="BM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</row>
    <row r="343" spans="23:87" x14ac:dyDescent="0.2">
      <c r="W343" s="5"/>
      <c r="X343" s="5"/>
      <c r="Y343" s="5"/>
      <c r="BC343" s="5"/>
      <c r="BD343" s="5"/>
      <c r="BE343" s="5"/>
      <c r="BG343" s="5"/>
      <c r="BH343" s="5"/>
      <c r="BI343" s="5"/>
      <c r="BK343" s="5"/>
      <c r="BL343" s="5"/>
      <c r="BM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</row>
    <row r="344" spans="23:87" x14ac:dyDescent="0.2">
      <c r="W344" s="5"/>
      <c r="X344" s="5"/>
      <c r="Y344" s="5"/>
      <c r="BC344" s="5"/>
      <c r="BD344" s="5"/>
      <c r="BE344" s="5"/>
      <c r="BG344" s="5"/>
      <c r="BH344" s="5"/>
      <c r="BI344" s="5"/>
      <c r="BK344" s="5"/>
      <c r="BL344" s="5"/>
      <c r="BM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</row>
    <row r="345" spans="23:87" x14ac:dyDescent="0.2">
      <c r="W345" s="5"/>
      <c r="X345" s="5"/>
      <c r="Y345" s="5"/>
      <c r="BC345" s="5"/>
      <c r="BD345" s="5"/>
      <c r="BE345" s="5"/>
      <c r="BG345" s="5"/>
      <c r="BH345" s="5"/>
      <c r="BI345" s="5"/>
      <c r="BK345" s="5"/>
      <c r="BL345" s="5"/>
      <c r="BM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</row>
    <row r="346" spans="23:87" x14ac:dyDescent="0.2">
      <c r="W346" s="5"/>
      <c r="X346" s="5"/>
      <c r="Y346" s="5"/>
      <c r="BC346" s="5"/>
      <c r="BD346" s="5"/>
      <c r="BE346" s="5"/>
      <c r="BG346" s="5"/>
      <c r="BH346" s="5"/>
      <c r="BI346" s="5"/>
      <c r="BK346" s="5"/>
      <c r="BL346" s="5"/>
      <c r="BM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</row>
    <row r="347" spans="23:87" x14ac:dyDescent="0.2">
      <c r="W347" s="5"/>
      <c r="X347" s="5"/>
      <c r="Y347" s="5"/>
      <c r="BC347" s="5"/>
      <c r="BD347" s="5"/>
      <c r="BE347" s="5"/>
      <c r="BG347" s="5"/>
      <c r="BH347" s="5"/>
      <c r="BI347" s="5"/>
      <c r="BK347" s="5"/>
      <c r="BL347" s="5"/>
      <c r="BM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</row>
    <row r="348" spans="23:87" x14ac:dyDescent="0.2">
      <c r="W348" s="5"/>
      <c r="X348" s="5"/>
      <c r="Y348" s="5"/>
      <c r="BC348" s="5"/>
      <c r="BD348" s="5"/>
      <c r="BE348" s="5"/>
      <c r="BG348" s="5"/>
      <c r="BH348" s="5"/>
      <c r="BI348" s="5"/>
      <c r="BK348" s="5"/>
      <c r="BL348" s="5"/>
      <c r="BM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</row>
    <row r="349" spans="23:87" x14ac:dyDescent="0.2">
      <c r="W349" s="5"/>
      <c r="X349" s="5"/>
      <c r="Y349" s="5"/>
      <c r="BC349" s="5"/>
      <c r="BD349" s="5"/>
      <c r="BE349" s="5"/>
      <c r="BG349" s="5"/>
      <c r="BH349" s="5"/>
      <c r="BI349" s="5"/>
      <c r="BK349" s="5"/>
      <c r="BL349" s="5"/>
      <c r="BM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</row>
    <row r="350" spans="23:87" x14ac:dyDescent="0.2">
      <c r="W350" s="5"/>
      <c r="X350" s="5"/>
      <c r="Y350" s="5"/>
      <c r="BC350" s="5"/>
      <c r="BD350" s="5"/>
      <c r="BE350" s="5"/>
      <c r="BG350" s="5"/>
      <c r="BH350" s="5"/>
      <c r="BI350" s="5"/>
      <c r="BK350" s="5"/>
      <c r="BL350" s="5"/>
      <c r="BM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</row>
    <row r="351" spans="23:87" x14ac:dyDescent="0.2">
      <c r="W351" s="5"/>
      <c r="X351" s="5"/>
      <c r="Y351" s="5"/>
      <c r="BC351" s="5"/>
      <c r="BD351" s="5"/>
      <c r="BE351" s="5"/>
      <c r="BG351" s="5"/>
      <c r="BH351" s="5"/>
      <c r="BI351" s="5"/>
      <c r="BK351" s="5"/>
      <c r="BL351" s="5"/>
      <c r="BM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</row>
    <row r="352" spans="23:87" x14ac:dyDescent="0.2">
      <c r="W352" s="5"/>
      <c r="X352" s="5"/>
      <c r="Y352" s="5"/>
      <c r="BC352" s="5"/>
      <c r="BD352" s="5"/>
      <c r="BE352" s="5"/>
      <c r="BG352" s="5"/>
      <c r="BH352" s="5"/>
      <c r="BI352" s="5"/>
      <c r="BK352" s="5"/>
      <c r="BL352" s="5"/>
      <c r="BM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</row>
    <row r="353" spans="23:87" x14ac:dyDescent="0.2">
      <c r="W353" s="5"/>
      <c r="X353" s="5"/>
      <c r="Y353" s="5"/>
      <c r="BC353" s="5"/>
      <c r="BD353" s="5"/>
      <c r="BE353" s="5"/>
      <c r="BG353" s="5"/>
      <c r="BH353" s="5"/>
      <c r="BI353" s="5"/>
      <c r="BK353" s="5"/>
      <c r="BL353" s="5"/>
      <c r="BM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</row>
    <row r="354" spans="23:87" x14ac:dyDescent="0.2">
      <c r="W354" s="5"/>
      <c r="X354" s="5"/>
      <c r="Y354" s="5"/>
      <c r="BC354" s="5"/>
      <c r="BD354" s="5"/>
      <c r="BE354" s="5"/>
      <c r="BG354" s="5"/>
      <c r="BH354" s="5"/>
      <c r="BI354" s="5"/>
      <c r="BK354" s="5"/>
      <c r="BL354" s="5"/>
      <c r="BM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</row>
    <row r="355" spans="23:87" x14ac:dyDescent="0.2">
      <c r="W355" s="5"/>
      <c r="X355" s="5"/>
      <c r="Y355" s="5"/>
      <c r="BC355" s="5"/>
      <c r="BD355" s="5"/>
      <c r="BE355" s="5"/>
      <c r="BG355" s="5"/>
      <c r="BH355" s="5"/>
      <c r="BI355" s="5"/>
      <c r="BK355" s="5"/>
      <c r="BL355" s="5"/>
      <c r="BM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</row>
    <row r="356" spans="23:87" x14ac:dyDescent="0.2">
      <c r="W356" s="5"/>
      <c r="X356" s="5"/>
      <c r="Y356" s="5"/>
      <c r="BC356" s="5"/>
      <c r="BD356" s="5"/>
      <c r="BE356" s="5"/>
      <c r="BG356" s="5"/>
      <c r="BH356" s="5"/>
      <c r="BI356" s="5"/>
      <c r="BK356" s="5"/>
      <c r="BL356" s="5"/>
      <c r="BM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</row>
    <row r="357" spans="23:87" x14ac:dyDescent="0.2">
      <c r="W357" s="5"/>
      <c r="X357" s="5"/>
      <c r="Y357" s="5"/>
      <c r="BC357" s="5"/>
      <c r="BD357" s="5"/>
      <c r="BE357" s="5"/>
      <c r="BG357" s="5"/>
      <c r="BH357" s="5"/>
      <c r="BI357" s="5"/>
      <c r="BK357" s="5"/>
      <c r="BL357" s="5"/>
      <c r="BM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</row>
    <row r="358" spans="23:87" x14ac:dyDescent="0.2">
      <c r="W358" s="5"/>
      <c r="X358" s="5"/>
      <c r="Y358" s="5"/>
      <c r="BC358" s="5"/>
      <c r="BD358" s="5"/>
      <c r="BE358" s="5"/>
      <c r="BG358" s="5"/>
      <c r="BH358" s="5"/>
      <c r="BI358" s="5"/>
      <c r="BK358" s="5"/>
      <c r="BL358" s="5"/>
      <c r="BM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</row>
    <row r="359" spans="23:87" x14ac:dyDescent="0.2">
      <c r="W359" s="5"/>
      <c r="X359" s="5"/>
      <c r="Y359" s="5"/>
      <c r="BC359" s="5"/>
      <c r="BD359" s="5"/>
      <c r="BE359" s="5"/>
      <c r="BG359" s="5"/>
      <c r="BH359" s="5"/>
      <c r="BI359" s="5"/>
      <c r="BK359" s="5"/>
      <c r="BL359" s="5"/>
      <c r="BM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</row>
    <row r="360" spans="23:87" x14ac:dyDescent="0.2">
      <c r="W360" s="5"/>
      <c r="X360" s="5"/>
      <c r="Y360" s="5"/>
      <c r="BC360" s="5"/>
      <c r="BD360" s="5"/>
      <c r="BE360" s="5"/>
      <c r="BG360" s="5"/>
      <c r="BH360" s="5"/>
      <c r="BI360" s="5"/>
      <c r="BK360" s="5"/>
      <c r="BL360" s="5"/>
      <c r="BM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</row>
    <row r="361" spans="23:87" x14ac:dyDescent="0.2">
      <c r="W361" s="5"/>
      <c r="X361" s="5"/>
      <c r="Y361" s="5"/>
      <c r="BC361" s="5"/>
      <c r="BD361" s="5"/>
      <c r="BE361" s="5"/>
      <c r="BG361" s="5"/>
      <c r="BH361" s="5"/>
      <c r="BI361" s="5"/>
      <c r="BK361" s="5"/>
      <c r="BL361" s="5"/>
      <c r="BM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</row>
    <row r="362" spans="23:87" x14ac:dyDescent="0.2">
      <c r="W362" s="5"/>
      <c r="X362" s="5"/>
      <c r="Y362" s="5"/>
      <c r="BC362" s="5"/>
      <c r="BD362" s="5"/>
      <c r="BE362" s="5"/>
      <c r="BG362" s="5"/>
      <c r="BH362" s="5"/>
      <c r="BI362" s="5"/>
      <c r="BK362" s="5"/>
      <c r="BL362" s="5"/>
      <c r="BM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</row>
    <row r="363" spans="23:87" x14ac:dyDescent="0.2">
      <c r="W363" s="5"/>
      <c r="X363" s="5"/>
      <c r="Y363" s="5"/>
      <c r="BC363" s="5"/>
      <c r="BD363" s="5"/>
      <c r="BE363" s="5"/>
      <c r="BG363" s="5"/>
      <c r="BH363" s="5"/>
      <c r="BI363" s="5"/>
      <c r="BK363" s="5"/>
      <c r="BL363" s="5"/>
      <c r="BM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</row>
    <row r="364" spans="23:87" x14ac:dyDescent="0.2">
      <c r="W364" s="5"/>
      <c r="X364" s="5"/>
      <c r="Y364" s="5"/>
      <c r="BC364" s="5"/>
      <c r="BD364" s="5"/>
      <c r="BE364" s="5"/>
      <c r="BG364" s="5"/>
      <c r="BH364" s="5"/>
      <c r="BI364" s="5"/>
      <c r="BK364" s="5"/>
      <c r="BL364" s="5"/>
      <c r="BM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</row>
    <row r="365" spans="23:87" x14ac:dyDescent="0.2">
      <c r="W365" s="5"/>
      <c r="X365" s="5"/>
      <c r="Y365" s="5"/>
      <c r="BC365" s="5"/>
      <c r="BD365" s="5"/>
      <c r="BE365" s="5"/>
      <c r="BG365" s="5"/>
      <c r="BH365" s="5"/>
      <c r="BI365" s="5"/>
      <c r="BK365" s="5"/>
      <c r="BL365" s="5"/>
      <c r="BM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</row>
    <row r="366" spans="23:87" x14ac:dyDescent="0.2">
      <c r="W366" s="5"/>
      <c r="X366" s="5"/>
      <c r="Y366" s="5"/>
      <c r="BC366" s="5"/>
      <c r="BD366" s="5"/>
      <c r="BE366" s="5"/>
      <c r="BG366" s="5"/>
      <c r="BH366" s="5"/>
      <c r="BI366" s="5"/>
      <c r="BK366" s="5"/>
      <c r="BL366" s="5"/>
      <c r="BM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</row>
    <row r="367" spans="23:87" x14ac:dyDescent="0.2">
      <c r="W367" s="5"/>
      <c r="X367" s="5"/>
      <c r="Y367" s="5"/>
      <c r="BC367" s="5"/>
      <c r="BD367" s="5"/>
      <c r="BE367" s="5"/>
      <c r="BG367" s="5"/>
      <c r="BH367" s="5"/>
      <c r="BI367" s="5"/>
      <c r="BK367" s="5"/>
      <c r="BL367" s="5"/>
      <c r="BM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</row>
    <row r="368" spans="23:87" x14ac:dyDescent="0.2">
      <c r="W368" s="5"/>
      <c r="X368" s="5"/>
      <c r="Y368" s="5"/>
      <c r="BC368" s="5"/>
      <c r="BD368" s="5"/>
      <c r="BE368" s="5"/>
      <c r="BG368" s="5"/>
      <c r="BH368" s="5"/>
      <c r="BI368" s="5"/>
      <c r="BK368" s="5"/>
      <c r="BL368" s="5"/>
      <c r="BM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</row>
    <row r="369" spans="23:87" x14ac:dyDescent="0.2">
      <c r="W369" s="5"/>
      <c r="X369" s="5"/>
      <c r="Y369" s="5"/>
      <c r="BC369" s="5"/>
      <c r="BD369" s="5"/>
      <c r="BE369" s="5"/>
      <c r="BG369" s="5"/>
      <c r="BH369" s="5"/>
      <c r="BI369" s="5"/>
      <c r="BK369" s="5"/>
      <c r="BL369" s="5"/>
      <c r="BM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</row>
    <row r="370" spans="23:87" x14ac:dyDescent="0.2">
      <c r="W370" s="5"/>
      <c r="X370" s="5"/>
      <c r="Y370" s="5"/>
      <c r="BC370" s="5"/>
      <c r="BD370" s="5"/>
      <c r="BE370" s="5"/>
      <c r="BG370" s="5"/>
      <c r="BH370" s="5"/>
      <c r="BI370" s="5"/>
      <c r="BK370" s="5"/>
      <c r="BL370" s="5"/>
      <c r="BM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</row>
    <row r="371" spans="23:87" x14ac:dyDescent="0.2">
      <c r="W371" s="5"/>
      <c r="X371" s="5"/>
      <c r="Y371" s="5"/>
      <c r="BC371" s="5"/>
      <c r="BD371" s="5"/>
      <c r="BE371" s="5"/>
      <c r="BG371" s="5"/>
      <c r="BH371" s="5"/>
      <c r="BI371" s="5"/>
      <c r="BK371" s="5"/>
      <c r="BL371" s="5"/>
      <c r="BM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</row>
    <row r="372" spans="23:87" x14ac:dyDescent="0.2">
      <c r="W372" s="5"/>
      <c r="X372" s="5"/>
      <c r="Y372" s="5"/>
      <c r="BC372" s="5"/>
      <c r="BD372" s="5"/>
      <c r="BE372" s="5"/>
      <c r="BG372" s="5"/>
      <c r="BH372" s="5"/>
      <c r="BI372" s="5"/>
      <c r="BK372" s="5"/>
      <c r="BL372" s="5"/>
      <c r="BM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</row>
    <row r="373" spans="23:87" x14ac:dyDescent="0.2">
      <c r="W373" s="5"/>
      <c r="X373" s="5"/>
      <c r="Y373" s="5"/>
      <c r="BC373" s="5"/>
      <c r="BD373" s="5"/>
      <c r="BE373" s="5"/>
      <c r="BG373" s="5"/>
      <c r="BH373" s="5"/>
      <c r="BI373" s="5"/>
      <c r="BK373" s="5"/>
      <c r="BL373" s="5"/>
      <c r="BM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</row>
    <row r="374" spans="23:87" x14ac:dyDescent="0.2">
      <c r="W374" s="5"/>
      <c r="X374" s="5"/>
      <c r="Y374" s="5"/>
      <c r="BC374" s="5"/>
      <c r="BD374" s="5"/>
      <c r="BE374" s="5"/>
      <c r="BG374" s="5"/>
      <c r="BH374" s="5"/>
      <c r="BI374" s="5"/>
      <c r="BK374" s="5"/>
      <c r="BL374" s="5"/>
      <c r="BM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</row>
    <row r="375" spans="23:87" x14ac:dyDescent="0.2">
      <c r="W375" s="5"/>
      <c r="X375" s="5"/>
      <c r="Y375" s="5"/>
      <c r="BC375" s="5"/>
      <c r="BD375" s="5"/>
      <c r="BE375" s="5"/>
      <c r="BG375" s="5"/>
      <c r="BH375" s="5"/>
      <c r="BI375" s="5"/>
      <c r="BK375" s="5"/>
      <c r="BL375" s="5"/>
      <c r="BM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</row>
    <row r="376" spans="23:87" x14ac:dyDescent="0.2">
      <c r="W376" s="5"/>
      <c r="X376" s="5"/>
      <c r="Y376" s="5"/>
      <c r="BC376" s="5"/>
      <c r="BD376" s="5"/>
      <c r="BE376" s="5"/>
      <c r="BG376" s="5"/>
      <c r="BH376" s="5"/>
      <c r="BI376" s="5"/>
      <c r="BK376" s="5"/>
      <c r="BL376" s="5"/>
      <c r="BM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</row>
    <row r="377" spans="23:87" x14ac:dyDescent="0.2">
      <c r="W377" s="5"/>
      <c r="X377" s="5"/>
      <c r="Y377" s="5"/>
      <c r="BC377" s="5"/>
      <c r="BD377" s="5"/>
      <c r="BE377" s="5"/>
      <c r="BG377" s="5"/>
      <c r="BH377" s="5"/>
      <c r="BI377" s="5"/>
      <c r="BK377" s="5"/>
      <c r="BL377" s="5"/>
      <c r="BM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</row>
    <row r="378" spans="23:87" x14ac:dyDescent="0.2">
      <c r="W378" s="5"/>
      <c r="X378" s="5"/>
      <c r="Y378" s="5"/>
      <c r="BC378" s="5"/>
      <c r="BD378" s="5"/>
      <c r="BE378" s="5"/>
      <c r="BG378" s="5"/>
      <c r="BH378" s="5"/>
      <c r="BI378" s="5"/>
      <c r="BK378" s="5"/>
      <c r="BL378" s="5"/>
      <c r="BM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</row>
    <row r="379" spans="23:87" x14ac:dyDescent="0.2">
      <c r="W379" s="5"/>
      <c r="X379" s="5"/>
      <c r="Y379" s="5"/>
      <c r="BC379" s="5"/>
      <c r="BD379" s="5"/>
      <c r="BE379" s="5"/>
      <c r="BG379" s="5"/>
      <c r="BH379" s="5"/>
      <c r="BI379" s="5"/>
      <c r="BK379" s="5"/>
      <c r="BL379" s="5"/>
      <c r="BM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</row>
    <row r="380" spans="23:87" x14ac:dyDescent="0.2">
      <c r="W380" s="5"/>
      <c r="X380" s="5"/>
      <c r="Y380" s="5"/>
      <c r="BC380" s="5"/>
      <c r="BD380" s="5"/>
      <c r="BE380" s="5"/>
      <c r="BG380" s="5"/>
      <c r="BH380" s="5"/>
      <c r="BI380" s="5"/>
      <c r="BK380" s="5"/>
      <c r="BL380" s="5"/>
      <c r="BM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</row>
    <row r="381" spans="23:87" x14ac:dyDescent="0.2">
      <c r="W381" s="5"/>
      <c r="X381" s="5"/>
      <c r="Y381" s="5"/>
      <c r="BC381" s="5"/>
      <c r="BD381" s="5"/>
      <c r="BE381" s="5"/>
      <c r="BG381" s="5"/>
      <c r="BH381" s="5"/>
      <c r="BI381" s="5"/>
      <c r="BK381" s="5"/>
      <c r="BL381" s="5"/>
      <c r="BM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</row>
    <row r="382" spans="23:87" x14ac:dyDescent="0.2">
      <c r="W382" s="5"/>
      <c r="X382" s="5"/>
      <c r="Y382" s="5"/>
      <c r="BC382" s="5"/>
      <c r="BD382" s="5"/>
      <c r="BE382" s="5"/>
      <c r="BG382" s="5"/>
      <c r="BH382" s="5"/>
      <c r="BI382" s="5"/>
      <c r="BK382" s="5"/>
      <c r="BL382" s="5"/>
      <c r="BM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</row>
    <row r="383" spans="23:87" x14ac:dyDescent="0.2">
      <c r="W383" s="5"/>
      <c r="X383" s="5"/>
      <c r="Y383" s="5"/>
      <c r="BC383" s="5"/>
      <c r="BD383" s="5"/>
      <c r="BE383" s="5"/>
      <c r="BG383" s="5"/>
      <c r="BH383" s="5"/>
      <c r="BI383" s="5"/>
      <c r="BK383" s="5"/>
      <c r="BL383" s="5"/>
      <c r="BM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</row>
    <row r="384" spans="23:87" x14ac:dyDescent="0.2">
      <c r="W384" s="5"/>
      <c r="X384" s="5"/>
      <c r="Y384" s="5"/>
      <c r="BC384" s="5"/>
      <c r="BD384" s="5"/>
      <c r="BE384" s="5"/>
      <c r="BG384" s="5"/>
      <c r="BH384" s="5"/>
      <c r="BI384" s="5"/>
      <c r="BK384" s="5"/>
      <c r="BL384" s="5"/>
      <c r="BM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</row>
    <row r="385" spans="23:87" x14ac:dyDescent="0.2">
      <c r="W385" s="5"/>
      <c r="X385" s="5"/>
      <c r="Y385" s="5"/>
      <c r="BC385" s="5"/>
      <c r="BD385" s="5"/>
      <c r="BE385" s="5"/>
      <c r="BG385" s="5"/>
      <c r="BH385" s="5"/>
      <c r="BI385" s="5"/>
      <c r="BK385" s="5"/>
      <c r="BL385" s="5"/>
      <c r="BM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</row>
    <row r="386" spans="23:87" x14ac:dyDescent="0.2">
      <c r="W386" s="5"/>
      <c r="X386" s="5"/>
      <c r="Y386" s="5"/>
      <c r="BC386" s="5"/>
      <c r="BD386" s="5"/>
      <c r="BE386" s="5"/>
      <c r="BG386" s="5"/>
      <c r="BH386" s="5"/>
      <c r="BI386" s="5"/>
      <c r="BK386" s="5"/>
      <c r="BL386" s="5"/>
      <c r="BM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</row>
    <row r="387" spans="23:87" x14ac:dyDescent="0.2">
      <c r="W387" s="5"/>
      <c r="X387" s="5"/>
      <c r="Y387" s="5"/>
      <c r="BC387" s="5"/>
      <c r="BD387" s="5"/>
      <c r="BE387" s="5"/>
      <c r="BG387" s="5"/>
      <c r="BH387" s="5"/>
      <c r="BI387" s="5"/>
      <c r="BK387" s="5"/>
      <c r="BL387" s="5"/>
      <c r="BM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</row>
    <row r="388" spans="23:87" x14ac:dyDescent="0.2">
      <c r="W388" s="5"/>
      <c r="X388" s="5"/>
      <c r="Y388" s="5"/>
      <c r="BC388" s="5"/>
      <c r="BD388" s="5"/>
      <c r="BE388" s="5"/>
      <c r="BG388" s="5"/>
      <c r="BH388" s="5"/>
      <c r="BI388" s="5"/>
      <c r="BK388" s="5"/>
      <c r="BL388" s="5"/>
      <c r="BM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</row>
    <row r="389" spans="23:87" x14ac:dyDescent="0.2">
      <c r="W389" s="5"/>
      <c r="X389" s="5"/>
      <c r="Y389" s="5"/>
      <c r="BC389" s="5"/>
      <c r="BD389" s="5"/>
      <c r="BE389" s="5"/>
      <c r="BG389" s="5"/>
      <c r="BH389" s="5"/>
      <c r="BI389" s="5"/>
      <c r="BK389" s="5"/>
      <c r="BL389" s="5"/>
      <c r="BM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</row>
    <row r="390" spans="23:87" x14ac:dyDescent="0.2">
      <c r="W390" s="5"/>
      <c r="X390" s="5"/>
      <c r="Y390" s="5"/>
      <c r="BC390" s="5"/>
      <c r="BD390" s="5"/>
      <c r="BE390" s="5"/>
      <c r="BG390" s="5"/>
      <c r="BH390" s="5"/>
      <c r="BI390" s="5"/>
      <c r="BK390" s="5"/>
      <c r="BL390" s="5"/>
      <c r="BM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</row>
    <row r="391" spans="23:87" x14ac:dyDescent="0.2">
      <c r="W391" s="5"/>
      <c r="X391" s="5"/>
      <c r="Y391" s="5"/>
      <c r="BC391" s="5"/>
      <c r="BD391" s="5"/>
      <c r="BE391" s="5"/>
      <c r="BG391" s="5"/>
      <c r="BH391" s="5"/>
      <c r="BI391" s="5"/>
      <c r="BK391" s="5"/>
      <c r="BL391" s="5"/>
      <c r="BM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</row>
    <row r="392" spans="23:87" x14ac:dyDescent="0.2">
      <c r="W392" s="5"/>
      <c r="X392" s="5"/>
      <c r="Y392" s="5"/>
      <c r="BC392" s="5"/>
      <c r="BD392" s="5"/>
      <c r="BE392" s="5"/>
      <c r="BG392" s="5"/>
      <c r="BH392" s="5"/>
      <c r="BI392" s="5"/>
      <c r="BK392" s="5"/>
      <c r="BL392" s="5"/>
      <c r="BM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</row>
    <row r="393" spans="23:87" x14ac:dyDescent="0.2">
      <c r="W393" s="5"/>
      <c r="X393" s="5"/>
      <c r="Y393" s="5"/>
      <c r="BC393" s="5"/>
      <c r="BD393" s="5"/>
      <c r="BE393" s="5"/>
      <c r="BG393" s="5"/>
      <c r="BH393" s="5"/>
      <c r="BI393" s="5"/>
      <c r="BK393" s="5"/>
      <c r="BL393" s="5"/>
      <c r="BM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</row>
    <row r="394" spans="23:87" x14ac:dyDescent="0.2">
      <c r="W394" s="5"/>
      <c r="X394" s="5"/>
      <c r="Y394" s="5"/>
      <c r="BC394" s="5"/>
      <c r="BD394" s="5"/>
      <c r="BE394" s="5"/>
      <c r="BG394" s="5"/>
      <c r="BH394" s="5"/>
      <c r="BI394" s="5"/>
      <c r="BK394" s="5"/>
      <c r="BL394" s="5"/>
      <c r="BM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</row>
    <row r="395" spans="23:87" x14ac:dyDescent="0.2">
      <c r="W395" s="5"/>
      <c r="X395" s="5"/>
      <c r="Y395" s="5"/>
      <c r="BC395" s="5"/>
      <c r="BD395" s="5"/>
      <c r="BE395" s="5"/>
      <c r="BG395" s="5"/>
      <c r="BH395" s="5"/>
      <c r="BI395" s="5"/>
      <c r="BK395" s="5"/>
      <c r="BL395" s="5"/>
      <c r="BM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</row>
    <row r="396" spans="23:87" x14ac:dyDescent="0.2">
      <c r="W396" s="5"/>
      <c r="X396" s="5"/>
      <c r="Y396" s="5"/>
      <c r="BC396" s="5"/>
      <c r="BD396" s="5"/>
      <c r="BE396" s="5"/>
      <c r="BG396" s="5"/>
      <c r="BH396" s="5"/>
      <c r="BI396" s="5"/>
      <c r="BK396" s="5"/>
      <c r="BL396" s="5"/>
      <c r="BM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</row>
    <row r="397" spans="23:87" x14ac:dyDescent="0.2">
      <c r="W397" s="5"/>
      <c r="X397" s="5"/>
      <c r="Y397" s="5"/>
      <c r="BC397" s="5"/>
      <c r="BD397" s="5"/>
      <c r="BE397" s="5"/>
      <c r="BG397" s="5"/>
      <c r="BH397" s="5"/>
      <c r="BI397" s="5"/>
      <c r="BK397" s="5"/>
      <c r="BL397" s="5"/>
      <c r="BM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</row>
    <row r="398" spans="23:87" x14ac:dyDescent="0.2">
      <c r="W398" s="5"/>
      <c r="X398" s="5"/>
      <c r="Y398" s="5"/>
      <c r="BC398" s="5"/>
      <c r="BD398" s="5"/>
      <c r="BE398" s="5"/>
      <c r="BG398" s="5"/>
      <c r="BH398" s="5"/>
      <c r="BI398" s="5"/>
      <c r="BK398" s="5"/>
      <c r="BL398" s="5"/>
      <c r="BM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</row>
    <row r="399" spans="23:87" x14ac:dyDescent="0.2">
      <c r="W399" s="5"/>
      <c r="X399" s="5"/>
      <c r="Y399" s="5"/>
      <c r="BC399" s="5"/>
      <c r="BD399" s="5"/>
      <c r="BE399" s="5"/>
      <c r="BG399" s="5"/>
      <c r="BH399" s="5"/>
      <c r="BI399" s="5"/>
      <c r="BK399" s="5"/>
      <c r="BL399" s="5"/>
      <c r="BM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</row>
    <row r="400" spans="23:87" x14ac:dyDescent="0.2">
      <c r="W400" s="5"/>
      <c r="X400" s="5"/>
      <c r="Y400" s="5"/>
      <c r="BC400" s="5"/>
      <c r="BD400" s="5"/>
      <c r="BE400" s="5"/>
      <c r="BG400" s="5"/>
      <c r="BH400" s="5"/>
      <c r="BI400" s="5"/>
      <c r="BK400" s="5"/>
      <c r="BL400" s="5"/>
      <c r="BM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</row>
    <row r="401" spans="23:87" x14ac:dyDescent="0.2">
      <c r="W401" s="5"/>
      <c r="X401" s="5"/>
      <c r="Y401" s="5"/>
      <c r="BC401" s="5"/>
      <c r="BD401" s="5"/>
      <c r="BE401" s="5"/>
      <c r="BG401" s="5"/>
      <c r="BH401" s="5"/>
      <c r="BI401" s="5"/>
      <c r="BK401" s="5"/>
      <c r="BL401" s="5"/>
      <c r="BM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</row>
    <row r="402" spans="23:87" x14ac:dyDescent="0.2">
      <c r="W402" s="5"/>
      <c r="X402" s="5"/>
      <c r="Y402" s="5"/>
      <c r="BC402" s="5"/>
      <c r="BD402" s="5"/>
      <c r="BE402" s="5"/>
      <c r="BG402" s="5"/>
      <c r="BH402" s="5"/>
      <c r="BI402" s="5"/>
      <c r="BK402" s="5"/>
      <c r="BL402" s="5"/>
      <c r="BM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</row>
    <row r="403" spans="23:87" x14ac:dyDescent="0.2">
      <c r="W403" s="5"/>
      <c r="X403" s="5"/>
      <c r="Y403" s="5"/>
      <c r="BC403" s="5"/>
      <c r="BD403" s="5"/>
      <c r="BE403" s="5"/>
      <c r="BG403" s="5"/>
      <c r="BH403" s="5"/>
      <c r="BI403" s="5"/>
      <c r="BK403" s="5"/>
      <c r="BL403" s="5"/>
      <c r="BM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</row>
    <row r="404" spans="23:87" x14ac:dyDescent="0.2">
      <c r="W404" s="5"/>
      <c r="X404" s="5"/>
      <c r="Y404" s="5"/>
      <c r="BC404" s="5"/>
      <c r="BD404" s="5"/>
      <c r="BE404" s="5"/>
      <c r="BG404" s="5"/>
      <c r="BH404" s="5"/>
      <c r="BI404" s="5"/>
      <c r="BK404" s="5"/>
      <c r="BL404" s="5"/>
      <c r="BM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</row>
    <row r="405" spans="23:87" x14ac:dyDescent="0.2">
      <c r="W405" s="5"/>
      <c r="X405" s="5"/>
      <c r="Y405" s="5"/>
      <c r="BC405" s="5"/>
      <c r="BD405" s="5"/>
      <c r="BE405" s="5"/>
      <c r="BG405" s="5"/>
      <c r="BH405" s="5"/>
      <c r="BI405" s="5"/>
      <c r="BK405" s="5"/>
      <c r="BL405" s="5"/>
      <c r="BM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</row>
    <row r="406" spans="23:87" x14ac:dyDescent="0.2">
      <c r="W406" s="5"/>
      <c r="X406" s="5"/>
      <c r="Y406" s="5"/>
      <c r="BC406" s="5"/>
      <c r="BD406" s="5"/>
      <c r="BE406" s="5"/>
      <c r="BG406" s="5"/>
      <c r="BH406" s="5"/>
      <c r="BI406" s="5"/>
      <c r="BK406" s="5"/>
      <c r="BL406" s="5"/>
      <c r="BM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</row>
    <row r="407" spans="23:87" x14ac:dyDescent="0.2">
      <c r="W407" s="5"/>
      <c r="X407" s="5"/>
      <c r="Y407" s="5"/>
      <c r="BC407" s="5"/>
      <c r="BD407" s="5"/>
      <c r="BE407" s="5"/>
      <c r="BG407" s="5"/>
      <c r="BH407" s="5"/>
      <c r="BI407" s="5"/>
      <c r="BK407" s="5"/>
      <c r="BL407" s="5"/>
      <c r="BM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</row>
    <row r="408" spans="23:87" x14ac:dyDescent="0.2">
      <c r="W408" s="5"/>
      <c r="X408" s="5"/>
      <c r="Y408" s="5"/>
      <c r="BC408" s="5"/>
      <c r="BD408" s="5"/>
      <c r="BE408" s="5"/>
      <c r="BG408" s="5"/>
      <c r="BH408" s="5"/>
      <c r="BI408" s="5"/>
      <c r="BK408" s="5"/>
      <c r="BL408" s="5"/>
      <c r="BM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</row>
    <row r="409" spans="23:87" x14ac:dyDescent="0.2">
      <c r="W409" s="5"/>
      <c r="X409" s="5"/>
      <c r="Y409" s="5"/>
      <c r="BC409" s="5"/>
      <c r="BD409" s="5"/>
      <c r="BE409" s="5"/>
      <c r="BG409" s="5"/>
      <c r="BH409" s="5"/>
      <c r="BI409" s="5"/>
      <c r="BK409" s="5"/>
      <c r="BL409" s="5"/>
      <c r="BM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</row>
    <row r="410" spans="23:87" x14ac:dyDescent="0.2">
      <c r="W410" s="5"/>
      <c r="X410" s="5"/>
      <c r="Y410" s="5"/>
      <c r="BC410" s="5"/>
      <c r="BD410" s="5"/>
      <c r="BE410" s="5"/>
      <c r="BG410" s="5"/>
      <c r="BH410" s="5"/>
      <c r="BI410" s="5"/>
      <c r="BK410" s="5"/>
      <c r="BL410" s="5"/>
      <c r="BM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</row>
    <row r="411" spans="23:87" x14ac:dyDescent="0.2">
      <c r="W411" s="5"/>
      <c r="X411" s="5"/>
      <c r="Y411" s="5"/>
      <c r="BC411" s="5"/>
      <c r="BD411" s="5"/>
      <c r="BE411" s="5"/>
      <c r="BG411" s="5"/>
      <c r="BH411" s="5"/>
      <c r="BI411" s="5"/>
      <c r="BK411" s="5"/>
      <c r="BL411" s="5"/>
      <c r="BM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</row>
    <row r="412" spans="23:87" x14ac:dyDescent="0.2">
      <c r="W412" s="5"/>
      <c r="X412" s="5"/>
      <c r="Y412" s="5"/>
      <c r="BC412" s="5"/>
      <c r="BD412" s="5"/>
      <c r="BE412" s="5"/>
      <c r="BG412" s="5"/>
      <c r="BH412" s="5"/>
      <c r="BI412" s="5"/>
      <c r="BK412" s="5"/>
      <c r="BL412" s="5"/>
      <c r="BM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</row>
    <row r="413" spans="23:87" x14ac:dyDescent="0.2">
      <c r="W413" s="5"/>
      <c r="X413" s="5"/>
      <c r="Y413" s="5"/>
      <c r="BC413" s="5"/>
      <c r="BD413" s="5"/>
      <c r="BE413" s="5"/>
      <c r="BG413" s="5"/>
      <c r="BH413" s="5"/>
      <c r="BI413" s="5"/>
      <c r="BK413" s="5"/>
      <c r="BL413" s="5"/>
      <c r="BM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</row>
    <row r="414" spans="23:87" x14ac:dyDescent="0.2">
      <c r="W414" s="5"/>
      <c r="X414" s="5"/>
      <c r="Y414" s="5"/>
      <c r="BC414" s="5"/>
      <c r="BD414" s="5"/>
      <c r="BE414" s="5"/>
      <c r="BG414" s="5"/>
      <c r="BH414" s="5"/>
      <c r="BI414" s="5"/>
      <c r="BK414" s="5"/>
      <c r="BL414" s="5"/>
      <c r="BM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</row>
    <row r="415" spans="23:87" x14ac:dyDescent="0.2">
      <c r="W415" s="5"/>
      <c r="X415" s="5"/>
      <c r="Y415" s="5"/>
      <c r="BC415" s="5"/>
      <c r="BD415" s="5"/>
      <c r="BE415" s="5"/>
      <c r="BG415" s="5"/>
      <c r="BH415" s="5"/>
      <c r="BI415" s="5"/>
      <c r="BK415" s="5"/>
      <c r="BL415" s="5"/>
      <c r="BM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</row>
    <row r="416" spans="23:87" x14ac:dyDescent="0.2">
      <c r="W416" s="5"/>
      <c r="X416" s="5"/>
      <c r="Y416" s="5"/>
      <c r="BC416" s="5"/>
      <c r="BD416" s="5"/>
      <c r="BE416" s="5"/>
      <c r="BG416" s="5"/>
      <c r="BH416" s="5"/>
      <c r="BI416" s="5"/>
      <c r="BK416" s="5"/>
      <c r="BL416" s="5"/>
      <c r="BM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</row>
    <row r="417" spans="23:87" x14ac:dyDescent="0.2">
      <c r="W417" s="5"/>
      <c r="X417" s="5"/>
      <c r="Y417" s="5"/>
      <c r="BC417" s="5"/>
      <c r="BD417" s="5"/>
      <c r="BE417" s="5"/>
      <c r="BG417" s="5"/>
      <c r="BH417" s="5"/>
      <c r="BI417" s="5"/>
      <c r="BK417" s="5"/>
      <c r="BL417" s="5"/>
      <c r="BM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</row>
    <row r="418" spans="23:87" x14ac:dyDescent="0.2">
      <c r="W418" s="5"/>
      <c r="X418" s="5"/>
      <c r="Y418" s="5"/>
      <c r="BC418" s="5"/>
      <c r="BD418" s="5"/>
      <c r="BE418" s="5"/>
      <c r="BG418" s="5"/>
      <c r="BH418" s="5"/>
      <c r="BI418" s="5"/>
      <c r="BK418" s="5"/>
      <c r="BL418" s="5"/>
      <c r="BM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</row>
    <row r="419" spans="23:87" x14ac:dyDescent="0.2">
      <c r="W419" s="5"/>
      <c r="X419" s="5"/>
      <c r="Y419" s="5"/>
      <c r="BC419" s="5"/>
      <c r="BD419" s="5"/>
      <c r="BE419" s="5"/>
      <c r="BG419" s="5"/>
      <c r="BH419" s="5"/>
      <c r="BI419" s="5"/>
      <c r="BK419" s="5"/>
      <c r="BL419" s="5"/>
      <c r="BM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</row>
    <row r="420" spans="23:87" x14ac:dyDescent="0.2">
      <c r="W420" s="5"/>
      <c r="X420" s="5"/>
      <c r="Y420" s="5"/>
      <c r="BC420" s="5"/>
      <c r="BD420" s="5"/>
      <c r="BE420" s="5"/>
      <c r="BG420" s="5"/>
      <c r="BH420" s="5"/>
      <c r="BI420" s="5"/>
      <c r="BK420" s="5"/>
      <c r="BL420" s="5"/>
      <c r="BM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</row>
    <row r="421" spans="23:87" x14ac:dyDescent="0.2">
      <c r="W421" s="5"/>
      <c r="X421" s="5"/>
      <c r="Y421" s="5"/>
      <c r="BC421" s="5"/>
      <c r="BD421" s="5"/>
      <c r="BE421" s="5"/>
      <c r="BG421" s="5"/>
      <c r="BH421" s="5"/>
      <c r="BI421" s="5"/>
      <c r="BK421" s="5"/>
      <c r="BL421" s="5"/>
      <c r="BM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</row>
    <row r="422" spans="23:87" x14ac:dyDescent="0.2">
      <c r="W422" s="5"/>
      <c r="X422" s="5"/>
      <c r="Y422" s="5"/>
      <c r="BC422" s="5"/>
      <c r="BD422" s="5"/>
      <c r="BE422" s="5"/>
      <c r="BG422" s="5"/>
      <c r="BH422" s="5"/>
      <c r="BI422" s="5"/>
      <c r="BK422" s="5"/>
      <c r="BL422" s="5"/>
      <c r="BM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</row>
    <row r="423" spans="23:87" x14ac:dyDescent="0.2">
      <c r="W423" s="5"/>
      <c r="X423" s="5"/>
      <c r="Y423" s="5"/>
      <c r="BC423" s="5"/>
      <c r="BD423" s="5"/>
      <c r="BE423" s="5"/>
      <c r="BG423" s="5"/>
      <c r="BH423" s="5"/>
      <c r="BI423" s="5"/>
      <c r="BK423" s="5"/>
      <c r="BL423" s="5"/>
      <c r="BM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</row>
    <row r="424" spans="23:87" x14ac:dyDescent="0.2">
      <c r="W424" s="5"/>
      <c r="X424" s="5"/>
      <c r="Y424" s="5"/>
      <c r="BC424" s="5"/>
      <c r="BD424" s="5"/>
      <c r="BE424" s="5"/>
      <c r="BG424" s="5"/>
      <c r="BH424" s="5"/>
      <c r="BI424" s="5"/>
      <c r="BK424" s="5"/>
      <c r="BL424" s="5"/>
      <c r="BM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</row>
    <row r="425" spans="23:87" x14ac:dyDescent="0.2">
      <c r="W425" s="5"/>
      <c r="X425" s="5"/>
      <c r="Y425" s="5"/>
      <c r="BC425" s="5"/>
      <c r="BD425" s="5"/>
      <c r="BE425" s="5"/>
      <c r="BG425" s="5"/>
      <c r="BH425" s="5"/>
      <c r="BI425" s="5"/>
      <c r="BK425" s="5"/>
      <c r="BL425" s="5"/>
      <c r="BM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</row>
    <row r="426" spans="23:87" x14ac:dyDescent="0.2">
      <c r="W426" s="5"/>
      <c r="X426" s="5"/>
      <c r="Y426" s="5"/>
      <c r="BC426" s="5"/>
      <c r="BD426" s="5"/>
      <c r="BE426" s="5"/>
      <c r="BG426" s="5"/>
      <c r="BH426" s="5"/>
      <c r="BI426" s="5"/>
      <c r="BK426" s="5"/>
      <c r="BL426" s="5"/>
      <c r="BM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</row>
    <row r="427" spans="23:87" x14ac:dyDescent="0.2">
      <c r="W427" s="5"/>
      <c r="X427" s="5"/>
      <c r="Y427" s="5"/>
      <c r="BC427" s="5"/>
      <c r="BD427" s="5"/>
      <c r="BE427" s="5"/>
      <c r="BG427" s="5"/>
      <c r="BH427" s="5"/>
      <c r="BI427" s="5"/>
      <c r="BK427" s="5"/>
      <c r="BL427" s="5"/>
      <c r="BM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</row>
    <row r="428" spans="23:87" x14ac:dyDescent="0.2">
      <c r="W428" s="5"/>
      <c r="X428" s="5"/>
      <c r="Y428" s="5"/>
      <c r="BC428" s="5"/>
      <c r="BD428" s="5"/>
      <c r="BE428" s="5"/>
      <c r="BG428" s="5"/>
      <c r="BH428" s="5"/>
      <c r="BI428" s="5"/>
      <c r="BK428" s="5"/>
      <c r="BL428" s="5"/>
      <c r="BM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</row>
    <row r="429" spans="23:87" x14ac:dyDescent="0.2">
      <c r="W429" s="5"/>
      <c r="X429" s="5"/>
      <c r="Y429" s="5"/>
      <c r="BC429" s="5"/>
      <c r="BD429" s="5"/>
      <c r="BE429" s="5"/>
      <c r="BG429" s="5"/>
      <c r="BH429" s="5"/>
      <c r="BI429" s="5"/>
      <c r="BK429" s="5"/>
      <c r="BL429" s="5"/>
      <c r="BM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</row>
    <row r="430" spans="23:87" x14ac:dyDescent="0.2">
      <c r="W430" s="5"/>
      <c r="X430" s="5"/>
      <c r="Y430" s="5"/>
      <c r="BC430" s="5"/>
      <c r="BD430" s="5"/>
      <c r="BE430" s="5"/>
      <c r="BG430" s="5"/>
      <c r="BH430" s="5"/>
      <c r="BI430" s="5"/>
      <c r="BK430" s="5"/>
      <c r="BL430" s="5"/>
      <c r="BM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</row>
    <row r="431" spans="23:87" x14ac:dyDescent="0.2">
      <c r="W431" s="5"/>
      <c r="X431" s="5"/>
      <c r="Y431" s="5"/>
      <c r="BC431" s="5"/>
      <c r="BD431" s="5"/>
      <c r="BE431" s="5"/>
      <c r="BG431" s="5"/>
      <c r="BH431" s="5"/>
      <c r="BI431" s="5"/>
      <c r="BK431" s="5"/>
      <c r="BL431" s="5"/>
      <c r="BM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</row>
    <row r="432" spans="23:87" x14ac:dyDescent="0.2">
      <c r="W432" s="5"/>
      <c r="X432" s="5"/>
      <c r="Y432" s="5"/>
      <c r="BC432" s="5"/>
      <c r="BD432" s="5"/>
      <c r="BE432" s="5"/>
      <c r="BG432" s="5"/>
      <c r="BH432" s="5"/>
      <c r="BI432" s="5"/>
      <c r="BK432" s="5"/>
      <c r="BL432" s="5"/>
      <c r="BM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</row>
    <row r="433" spans="23:87" x14ac:dyDescent="0.2">
      <c r="W433" s="5"/>
      <c r="X433" s="5"/>
      <c r="Y433" s="5"/>
      <c r="BC433" s="5"/>
      <c r="BD433" s="5"/>
      <c r="BE433" s="5"/>
      <c r="BG433" s="5"/>
      <c r="BH433" s="5"/>
      <c r="BI433" s="5"/>
      <c r="BK433" s="5"/>
      <c r="BL433" s="5"/>
      <c r="BM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</row>
    <row r="434" spans="23:87" x14ac:dyDescent="0.2">
      <c r="W434" s="5"/>
      <c r="X434" s="5"/>
      <c r="Y434" s="5"/>
      <c r="BC434" s="5"/>
      <c r="BD434" s="5"/>
      <c r="BE434" s="5"/>
      <c r="BG434" s="5"/>
      <c r="BH434" s="5"/>
      <c r="BI434" s="5"/>
      <c r="BK434" s="5"/>
      <c r="BL434" s="5"/>
      <c r="BM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</row>
    <row r="435" spans="23:87" x14ac:dyDescent="0.2">
      <c r="W435" s="5"/>
      <c r="X435" s="5"/>
      <c r="Y435" s="5"/>
      <c r="BC435" s="5"/>
      <c r="BD435" s="5"/>
      <c r="BE435" s="5"/>
      <c r="BG435" s="5"/>
      <c r="BH435" s="5"/>
      <c r="BI435" s="5"/>
      <c r="BK435" s="5"/>
      <c r="BL435" s="5"/>
      <c r="BM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</row>
    <row r="436" spans="23:87" x14ac:dyDescent="0.2">
      <c r="W436" s="5"/>
      <c r="X436" s="5"/>
      <c r="Y436" s="5"/>
      <c r="BC436" s="5"/>
      <c r="BD436" s="5"/>
      <c r="BE436" s="5"/>
      <c r="BG436" s="5"/>
      <c r="BH436" s="5"/>
      <c r="BI436" s="5"/>
      <c r="BK436" s="5"/>
      <c r="BL436" s="5"/>
      <c r="BM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</row>
    <row r="437" spans="23:87" x14ac:dyDescent="0.2">
      <c r="W437" s="5"/>
      <c r="X437" s="5"/>
      <c r="Y437" s="5"/>
      <c r="BC437" s="5"/>
      <c r="BD437" s="5"/>
      <c r="BE437" s="5"/>
      <c r="BG437" s="5"/>
      <c r="BH437" s="5"/>
      <c r="BI437" s="5"/>
      <c r="BK437" s="5"/>
      <c r="BL437" s="5"/>
      <c r="BM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</row>
    <row r="438" spans="23:87" x14ac:dyDescent="0.2">
      <c r="W438" s="5"/>
      <c r="X438" s="5"/>
      <c r="Y438" s="5"/>
      <c r="BC438" s="5"/>
      <c r="BD438" s="5"/>
      <c r="BE438" s="5"/>
      <c r="BG438" s="5"/>
      <c r="BH438" s="5"/>
      <c r="BI438" s="5"/>
      <c r="BK438" s="5"/>
      <c r="BL438" s="5"/>
      <c r="BM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</row>
    <row r="439" spans="23:87" x14ac:dyDescent="0.2">
      <c r="W439" s="5"/>
      <c r="X439" s="5"/>
      <c r="Y439" s="5"/>
      <c r="BC439" s="5"/>
      <c r="BD439" s="5"/>
      <c r="BE439" s="5"/>
      <c r="BG439" s="5"/>
      <c r="BH439" s="5"/>
      <c r="BI439" s="5"/>
      <c r="BK439" s="5"/>
      <c r="BL439" s="5"/>
      <c r="BM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</row>
    <row r="440" spans="23:87" x14ac:dyDescent="0.2">
      <c r="W440" s="5"/>
      <c r="X440" s="5"/>
      <c r="Y440" s="5"/>
      <c r="BC440" s="5"/>
      <c r="BD440" s="5"/>
      <c r="BE440" s="5"/>
      <c r="BG440" s="5"/>
      <c r="BH440" s="5"/>
      <c r="BI440" s="5"/>
      <c r="BK440" s="5"/>
      <c r="BL440" s="5"/>
      <c r="BM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</row>
    <row r="441" spans="23:87" x14ac:dyDescent="0.2">
      <c r="W441" s="5"/>
      <c r="X441" s="5"/>
      <c r="Y441" s="5"/>
      <c r="BC441" s="5"/>
      <c r="BD441" s="5"/>
      <c r="BE441" s="5"/>
      <c r="BG441" s="5"/>
      <c r="BH441" s="5"/>
      <c r="BI441" s="5"/>
      <c r="BK441" s="5"/>
      <c r="BL441" s="5"/>
      <c r="BM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</row>
    <row r="442" spans="23:87" x14ac:dyDescent="0.2">
      <c r="W442" s="5"/>
      <c r="X442" s="5"/>
      <c r="Y442" s="5"/>
      <c r="BC442" s="5"/>
      <c r="BD442" s="5"/>
      <c r="BE442" s="5"/>
      <c r="BG442" s="5"/>
      <c r="BH442" s="5"/>
      <c r="BI442" s="5"/>
      <c r="BK442" s="5"/>
      <c r="BL442" s="5"/>
      <c r="BM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</row>
    <row r="443" spans="23:87" x14ac:dyDescent="0.2">
      <c r="W443" s="5"/>
      <c r="X443" s="5"/>
      <c r="Y443" s="5"/>
      <c r="BC443" s="5"/>
      <c r="BD443" s="5"/>
      <c r="BE443" s="5"/>
      <c r="BG443" s="5"/>
      <c r="BH443" s="5"/>
      <c r="BI443" s="5"/>
      <c r="BK443" s="5"/>
      <c r="BL443" s="5"/>
      <c r="BM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</row>
    <row r="444" spans="23:87" x14ac:dyDescent="0.2">
      <c r="W444" s="5"/>
      <c r="X444" s="5"/>
      <c r="Y444" s="5"/>
      <c r="BC444" s="5"/>
      <c r="BD444" s="5"/>
      <c r="BE444" s="5"/>
      <c r="BG444" s="5"/>
      <c r="BH444" s="5"/>
      <c r="BI444" s="5"/>
      <c r="BK444" s="5"/>
      <c r="BL444" s="5"/>
      <c r="BM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</row>
    <row r="445" spans="23:87" x14ac:dyDescent="0.2">
      <c r="W445" s="5"/>
      <c r="X445" s="5"/>
      <c r="Y445" s="5"/>
      <c r="BC445" s="5"/>
      <c r="BD445" s="5"/>
      <c r="BE445" s="5"/>
      <c r="BG445" s="5"/>
      <c r="BH445" s="5"/>
      <c r="BI445" s="5"/>
      <c r="BK445" s="5"/>
      <c r="BL445" s="5"/>
      <c r="BM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</row>
    <row r="446" spans="23:87" x14ac:dyDescent="0.2">
      <c r="W446" s="5"/>
      <c r="X446" s="5"/>
      <c r="Y446" s="5"/>
      <c r="BC446" s="5"/>
      <c r="BD446" s="5"/>
      <c r="BE446" s="5"/>
      <c r="BG446" s="5"/>
      <c r="BH446" s="5"/>
      <c r="BI446" s="5"/>
      <c r="BK446" s="5"/>
      <c r="BL446" s="5"/>
      <c r="BM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</row>
    <row r="447" spans="23:87" x14ac:dyDescent="0.2">
      <c r="W447" s="5"/>
      <c r="X447" s="5"/>
      <c r="Y447" s="5"/>
      <c r="BC447" s="5"/>
      <c r="BD447" s="5"/>
      <c r="BE447" s="5"/>
      <c r="BG447" s="5"/>
      <c r="BH447" s="5"/>
      <c r="BI447" s="5"/>
      <c r="BK447" s="5"/>
      <c r="BL447" s="5"/>
      <c r="BM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</row>
    <row r="448" spans="23:87" x14ac:dyDescent="0.2">
      <c r="W448" s="5"/>
      <c r="X448" s="5"/>
      <c r="Y448" s="5"/>
      <c r="BC448" s="5"/>
      <c r="BD448" s="5"/>
      <c r="BE448" s="5"/>
      <c r="BG448" s="5"/>
      <c r="BH448" s="5"/>
      <c r="BI448" s="5"/>
      <c r="BK448" s="5"/>
      <c r="BL448" s="5"/>
      <c r="BM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</row>
    <row r="449" spans="23:87" x14ac:dyDescent="0.2">
      <c r="W449" s="5"/>
      <c r="X449" s="5"/>
      <c r="Y449" s="5"/>
      <c r="BC449" s="5"/>
      <c r="BD449" s="5"/>
      <c r="BE449" s="5"/>
      <c r="BG449" s="5"/>
      <c r="BH449" s="5"/>
      <c r="BI449" s="5"/>
      <c r="BK449" s="5"/>
      <c r="BL449" s="5"/>
      <c r="BM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</row>
    <row r="450" spans="23:87" x14ac:dyDescent="0.2">
      <c r="W450" s="5"/>
      <c r="X450" s="5"/>
      <c r="Y450" s="5"/>
      <c r="BC450" s="5"/>
      <c r="BD450" s="5"/>
      <c r="BE450" s="5"/>
      <c r="BG450" s="5"/>
      <c r="BH450" s="5"/>
      <c r="BI450" s="5"/>
      <c r="BK450" s="5"/>
      <c r="BL450" s="5"/>
      <c r="BM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</row>
    <row r="451" spans="23:87" x14ac:dyDescent="0.2">
      <c r="W451" s="5"/>
      <c r="X451" s="5"/>
      <c r="Y451" s="5"/>
      <c r="BC451" s="5"/>
      <c r="BD451" s="5"/>
      <c r="BE451" s="5"/>
      <c r="BG451" s="5"/>
      <c r="BH451" s="5"/>
      <c r="BI451" s="5"/>
      <c r="BK451" s="5"/>
      <c r="BL451" s="5"/>
      <c r="BM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</row>
    <row r="452" spans="23:87" x14ac:dyDescent="0.2">
      <c r="W452" s="5"/>
      <c r="X452" s="5"/>
      <c r="Y452" s="5"/>
      <c r="BC452" s="5"/>
      <c r="BD452" s="5"/>
      <c r="BE452" s="5"/>
      <c r="BG452" s="5"/>
      <c r="BH452" s="5"/>
      <c r="BI452" s="5"/>
      <c r="BK452" s="5"/>
      <c r="BL452" s="5"/>
      <c r="BM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</row>
    <row r="453" spans="23:87" x14ac:dyDescent="0.2">
      <c r="W453" s="5"/>
      <c r="X453" s="5"/>
      <c r="Y453" s="5"/>
      <c r="BC453" s="5"/>
      <c r="BD453" s="5"/>
      <c r="BE453" s="5"/>
      <c r="BG453" s="5"/>
      <c r="BH453" s="5"/>
      <c r="BI453" s="5"/>
      <c r="BK453" s="5"/>
      <c r="BL453" s="5"/>
      <c r="BM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</row>
    <row r="454" spans="23:87" x14ac:dyDescent="0.2">
      <c r="W454" s="5"/>
      <c r="X454" s="5"/>
      <c r="Y454" s="5"/>
      <c r="BC454" s="5"/>
      <c r="BD454" s="5"/>
      <c r="BE454" s="5"/>
      <c r="BG454" s="5"/>
      <c r="BH454" s="5"/>
      <c r="BI454" s="5"/>
      <c r="BK454" s="5"/>
      <c r="BL454" s="5"/>
      <c r="BM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</row>
    <row r="455" spans="23:87" x14ac:dyDescent="0.2">
      <c r="W455" s="5"/>
      <c r="X455" s="5"/>
      <c r="Y455" s="5"/>
      <c r="BC455" s="5"/>
      <c r="BD455" s="5"/>
      <c r="BE455" s="5"/>
      <c r="BG455" s="5"/>
      <c r="BH455" s="5"/>
      <c r="BI455" s="5"/>
      <c r="BK455" s="5"/>
      <c r="BL455" s="5"/>
      <c r="BM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</row>
    <row r="456" spans="23:87" x14ac:dyDescent="0.2">
      <c r="W456" s="5"/>
      <c r="X456" s="5"/>
      <c r="Y456" s="5"/>
      <c r="BC456" s="5"/>
      <c r="BD456" s="5"/>
      <c r="BE456" s="5"/>
      <c r="BG456" s="5"/>
      <c r="BH456" s="5"/>
      <c r="BI456" s="5"/>
      <c r="BK456" s="5"/>
      <c r="BL456" s="5"/>
      <c r="BM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</row>
    <row r="457" spans="23:87" x14ac:dyDescent="0.2">
      <c r="W457" s="5"/>
      <c r="X457" s="5"/>
      <c r="Y457" s="5"/>
      <c r="BC457" s="5"/>
      <c r="BD457" s="5"/>
      <c r="BE457" s="5"/>
      <c r="BG457" s="5"/>
      <c r="BH457" s="5"/>
      <c r="BI457" s="5"/>
      <c r="BK457" s="5"/>
      <c r="BL457" s="5"/>
      <c r="BM457" s="5"/>
      <c r="BO457" s="5"/>
      <c r="BP457" s="5"/>
      <c r="BQ457" s="5"/>
      <c r="BR457" s="5"/>
      <c r="BS457" s="5"/>
      <c r="BT457" s="5"/>
      <c r="BU457" s="5"/>
      <c r="BV457" s="5"/>
      <c r="BW457" s="5"/>
      <c r="BX457" s="5"/>
      <c r="BY457" s="5"/>
      <c r="BZ457" s="5"/>
      <c r="CA457" s="5"/>
      <c r="CB457" s="5"/>
      <c r="CC457" s="5"/>
      <c r="CD457" s="5"/>
      <c r="CE457" s="5"/>
      <c r="CF457" s="5"/>
      <c r="CG457" s="5"/>
      <c r="CH457" s="5"/>
      <c r="CI457" s="5"/>
    </row>
    <row r="458" spans="23:87" x14ac:dyDescent="0.2">
      <c r="W458" s="5"/>
      <c r="X458" s="5"/>
      <c r="Y458" s="5"/>
      <c r="BC458" s="5"/>
      <c r="BD458" s="5"/>
      <c r="BE458" s="5"/>
      <c r="BG458" s="5"/>
      <c r="BH458" s="5"/>
      <c r="BI458" s="5"/>
      <c r="BK458" s="5"/>
      <c r="BL458" s="5"/>
      <c r="BM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</row>
    <row r="459" spans="23:87" x14ac:dyDescent="0.2">
      <c r="W459" s="5"/>
      <c r="X459" s="5"/>
      <c r="Y459" s="5"/>
      <c r="BC459" s="5"/>
      <c r="BD459" s="5"/>
      <c r="BE459" s="5"/>
      <c r="BG459" s="5"/>
      <c r="BH459" s="5"/>
      <c r="BI459" s="5"/>
      <c r="BK459" s="5"/>
      <c r="BL459" s="5"/>
      <c r="BM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</row>
    <row r="460" spans="23:87" x14ac:dyDescent="0.2">
      <c r="W460" s="5"/>
      <c r="X460" s="5"/>
      <c r="Y460" s="5"/>
      <c r="BC460" s="5"/>
      <c r="BD460" s="5"/>
      <c r="BE460" s="5"/>
      <c r="BG460" s="5"/>
      <c r="BH460" s="5"/>
      <c r="BI460" s="5"/>
      <c r="BK460" s="5"/>
      <c r="BL460" s="5"/>
      <c r="BM460" s="5"/>
      <c r="BO460" s="5"/>
      <c r="BP460" s="5"/>
      <c r="BQ460" s="5"/>
      <c r="BR460" s="5"/>
      <c r="BS460" s="5"/>
      <c r="BT460" s="5"/>
      <c r="BU460" s="5"/>
      <c r="BV460" s="5"/>
      <c r="BW460" s="5"/>
      <c r="BX460" s="5"/>
      <c r="BY460" s="5"/>
      <c r="BZ460" s="5"/>
      <c r="CA460" s="5"/>
      <c r="CB460" s="5"/>
      <c r="CC460" s="5"/>
      <c r="CD460" s="5"/>
      <c r="CE460" s="5"/>
      <c r="CF460" s="5"/>
      <c r="CG460" s="5"/>
      <c r="CH460" s="5"/>
      <c r="CI460" s="5"/>
    </row>
    <row r="461" spans="23:87" x14ac:dyDescent="0.2">
      <c r="W461" s="5"/>
      <c r="X461" s="5"/>
      <c r="Y461" s="5"/>
      <c r="BC461" s="5"/>
      <c r="BD461" s="5"/>
      <c r="BE461" s="5"/>
      <c r="BG461" s="5"/>
      <c r="BH461" s="5"/>
      <c r="BI461" s="5"/>
      <c r="BK461" s="5"/>
      <c r="BL461" s="5"/>
      <c r="BM461" s="5"/>
      <c r="BO461" s="5"/>
      <c r="BP461" s="5"/>
      <c r="BQ461" s="5"/>
      <c r="BR461" s="5"/>
      <c r="BS461" s="5"/>
      <c r="BT461" s="5"/>
      <c r="BU461" s="5"/>
      <c r="BV461" s="5"/>
      <c r="BW461" s="5"/>
      <c r="BX461" s="5"/>
      <c r="BY461" s="5"/>
      <c r="BZ461" s="5"/>
      <c r="CA461" s="5"/>
      <c r="CB461" s="5"/>
      <c r="CC461" s="5"/>
      <c r="CD461" s="5"/>
      <c r="CE461" s="5"/>
      <c r="CF461" s="5"/>
      <c r="CG461" s="5"/>
      <c r="CH461" s="5"/>
      <c r="CI461" s="5"/>
    </row>
    <row r="462" spans="23:87" x14ac:dyDescent="0.2">
      <c r="W462" s="5"/>
      <c r="X462" s="5"/>
      <c r="Y462" s="5"/>
      <c r="BC462" s="5"/>
      <c r="BD462" s="5"/>
      <c r="BE462" s="5"/>
      <c r="BG462" s="5"/>
      <c r="BH462" s="5"/>
      <c r="BI462" s="5"/>
      <c r="BK462" s="5"/>
      <c r="BL462" s="5"/>
      <c r="BM462" s="5"/>
      <c r="BO462" s="5"/>
      <c r="BP462" s="5"/>
      <c r="BQ462" s="5"/>
      <c r="BR462" s="5"/>
      <c r="BS462" s="5"/>
      <c r="BT462" s="5"/>
      <c r="BU462" s="5"/>
      <c r="BV462" s="5"/>
      <c r="BW462" s="5"/>
      <c r="BX462" s="5"/>
      <c r="BY462" s="5"/>
      <c r="BZ462" s="5"/>
      <c r="CA462" s="5"/>
      <c r="CB462" s="5"/>
      <c r="CC462" s="5"/>
      <c r="CD462" s="5"/>
      <c r="CE462" s="5"/>
      <c r="CF462" s="5"/>
      <c r="CG462" s="5"/>
      <c r="CH462" s="5"/>
      <c r="CI462" s="5"/>
    </row>
    <row r="463" spans="23:87" x14ac:dyDescent="0.2">
      <c r="W463" s="5"/>
      <c r="X463" s="5"/>
      <c r="Y463" s="5"/>
      <c r="BC463" s="5"/>
      <c r="BD463" s="5"/>
      <c r="BE463" s="5"/>
      <c r="BG463" s="5"/>
      <c r="BH463" s="5"/>
      <c r="BI463" s="5"/>
      <c r="BK463" s="5"/>
      <c r="BL463" s="5"/>
      <c r="BM463" s="5"/>
      <c r="BO463" s="5"/>
      <c r="BP463" s="5"/>
      <c r="BQ463" s="5"/>
      <c r="BR463" s="5"/>
      <c r="BS463" s="5"/>
      <c r="BT463" s="5"/>
      <c r="BU463" s="5"/>
      <c r="BV463" s="5"/>
      <c r="BW463" s="5"/>
      <c r="BX463" s="5"/>
      <c r="BY463" s="5"/>
      <c r="BZ463" s="5"/>
      <c r="CA463" s="5"/>
      <c r="CB463" s="5"/>
      <c r="CC463" s="5"/>
      <c r="CD463" s="5"/>
      <c r="CE463" s="5"/>
      <c r="CF463" s="5"/>
      <c r="CG463" s="5"/>
      <c r="CH463" s="5"/>
      <c r="CI463" s="5"/>
    </row>
    <row r="464" spans="23:87" x14ac:dyDescent="0.2">
      <c r="W464" s="5"/>
      <c r="X464" s="5"/>
      <c r="Y464" s="5"/>
      <c r="BC464" s="5"/>
      <c r="BD464" s="5"/>
      <c r="BE464" s="5"/>
      <c r="BG464" s="5"/>
      <c r="BH464" s="5"/>
      <c r="BI464" s="5"/>
      <c r="BK464" s="5"/>
      <c r="BL464" s="5"/>
      <c r="BM464" s="5"/>
      <c r="BO464" s="5"/>
      <c r="BP464" s="5"/>
      <c r="BQ464" s="5"/>
      <c r="BR464" s="5"/>
      <c r="BS464" s="5"/>
      <c r="BT464" s="5"/>
      <c r="BU464" s="5"/>
      <c r="BV464" s="5"/>
      <c r="BW464" s="5"/>
      <c r="BX464" s="5"/>
      <c r="BY464" s="5"/>
      <c r="BZ464" s="5"/>
      <c r="CA464" s="5"/>
      <c r="CB464" s="5"/>
      <c r="CC464" s="5"/>
      <c r="CD464" s="5"/>
      <c r="CE464" s="5"/>
      <c r="CF464" s="5"/>
      <c r="CG464" s="5"/>
      <c r="CH464" s="5"/>
      <c r="CI464" s="5"/>
    </row>
    <row r="465" spans="23:87" x14ac:dyDescent="0.2">
      <c r="W465" s="5"/>
      <c r="X465" s="5"/>
      <c r="Y465" s="5"/>
      <c r="BC465" s="5"/>
      <c r="BD465" s="5"/>
      <c r="BE465" s="5"/>
      <c r="BG465" s="5"/>
      <c r="BH465" s="5"/>
      <c r="BI465" s="5"/>
      <c r="BK465" s="5"/>
      <c r="BL465" s="5"/>
      <c r="BM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</row>
    <row r="466" spans="23:87" x14ac:dyDescent="0.2">
      <c r="W466" s="5"/>
      <c r="X466" s="5"/>
      <c r="Y466" s="5"/>
      <c r="BC466" s="5"/>
      <c r="BD466" s="5"/>
      <c r="BE466" s="5"/>
      <c r="BG466" s="5"/>
      <c r="BH466" s="5"/>
      <c r="BI466" s="5"/>
      <c r="BK466" s="5"/>
      <c r="BL466" s="5"/>
      <c r="BM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</row>
    <row r="467" spans="23:87" x14ac:dyDescent="0.2">
      <c r="W467" s="5"/>
      <c r="X467" s="5"/>
      <c r="Y467" s="5"/>
      <c r="BC467" s="5"/>
      <c r="BD467" s="5"/>
      <c r="BE467" s="5"/>
      <c r="BG467" s="5"/>
      <c r="BH467" s="5"/>
      <c r="BI467" s="5"/>
      <c r="BK467" s="5"/>
      <c r="BL467" s="5"/>
      <c r="BM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</row>
    <row r="468" spans="23:87" x14ac:dyDescent="0.2">
      <c r="W468" s="5"/>
      <c r="X468" s="5"/>
      <c r="Y468" s="5"/>
      <c r="BC468" s="5"/>
      <c r="BD468" s="5"/>
      <c r="BE468" s="5"/>
      <c r="BG468" s="5"/>
      <c r="BH468" s="5"/>
      <c r="BI468" s="5"/>
      <c r="BK468" s="5"/>
      <c r="BL468" s="5"/>
      <c r="BM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</row>
    <row r="469" spans="23:87" x14ac:dyDescent="0.2">
      <c r="W469" s="5"/>
      <c r="X469" s="5"/>
      <c r="Y469" s="5"/>
      <c r="BC469" s="5"/>
      <c r="BD469" s="5"/>
      <c r="BE469" s="5"/>
      <c r="BG469" s="5"/>
      <c r="BH469" s="5"/>
      <c r="BI469" s="5"/>
      <c r="BK469" s="5"/>
      <c r="BL469" s="5"/>
      <c r="BM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</row>
    <row r="470" spans="23:87" x14ac:dyDescent="0.2">
      <c r="W470" s="5"/>
      <c r="X470" s="5"/>
      <c r="Y470" s="5"/>
      <c r="BC470" s="5"/>
      <c r="BD470" s="5"/>
      <c r="BE470" s="5"/>
      <c r="BG470" s="5"/>
      <c r="BH470" s="5"/>
      <c r="BI470" s="5"/>
      <c r="BK470" s="5"/>
      <c r="BL470" s="5"/>
      <c r="BM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</row>
    <row r="471" spans="23:87" x14ac:dyDescent="0.2">
      <c r="W471" s="5"/>
      <c r="X471" s="5"/>
      <c r="Y471" s="5"/>
      <c r="BC471" s="5"/>
      <c r="BD471" s="5"/>
      <c r="BE471" s="5"/>
      <c r="BG471" s="5"/>
      <c r="BH471" s="5"/>
      <c r="BI471" s="5"/>
      <c r="BK471" s="5"/>
      <c r="BL471" s="5"/>
      <c r="BM471" s="5"/>
      <c r="BO471" s="5"/>
      <c r="BP471" s="5"/>
      <c r="BQ471" s="5"/>
      <c r="BR471" s="5"/>
      <c r="BS471" s="5"/>
      <c r="BT471" s="5"/>
      <c r="BU471" s="5"/>
      <c r="BV471" s="5"/>
      <c r="BW471" s="5"/>
      <c r="BX471" s="5"/>
      <c r="BY471" s="5"/>
      <c r="BZ471" s="5"/>
      <c r="CA471" s="5"/>
      <c r="CB471" s="5"/>
      <c r="CC471" s="5"/>
      <c r="CD471" s="5"/>
      <c r="CE471" s="5"/>
      <c r="CF471" s="5"/>
      <c r="CG471" s="5"/>
      <c r="CH471" s="5"/>
      <c r="CI471" s="5"/>
    </row>
    <row r="472" spans="23:87" x14ac:dyDescent="0.2">
      <c r="W472" s="5"/>
      <c r="X472" s="5"/>
      <c r="Y472" s="5"/>
      <c r="BC472" s="5"/>
      <c r="BD472" s="5"/>
      <c r="BE472" s="5"/>
      <c r="BG472" s="5"/>
      <c r="BH472" s="5"/>
      <c r="BI472" s="5"/>
      <c r="BK472" s="5"/>
      <c r="BL472" s="5"/>
      <c r="BM472" s="5"/>
      <c r="BO472" s="5"/>
      <c r="BP472" s="5"/>
      <c r="BQ472" s="5"/>
      <c r="BR472" s="5"/>
      <c r="BS472" s="5"/>
      <c r="BT472" s="5"/>
      <c r="BU472" s="5"/>
      <c r="BV472" s="5"/>
      <c r="BW472" s="5"/>
      <c r="BX472" s="5"/>
      <c r="BY472" s="5"/>
      <c r="BZ472" s="5"/>
      <c r="CA472" s="5"/>
      <c r="CB472" s="5"/>
      <c r="CC472" s="5"/>
      <c r="CD472" s="5"/>
      <c r="CE472" s="5"/>
      <c r="CF472" s="5"/>
      <c r="CG472" s="5"/>
      <c r="CH472" s="5"/>
      <c r="CI472" s="5"/>
    </row>
    <row r="473" spans="23:87" x14ac:dyDescent="0.2">
      <c r="W473" s="5"/>
      <c r="X473" s="5"/>
      <c r="Y473" s="5"/>
      <c r="BC473" s="5"/>
      <c r="BD473" s="5"/>
      <c r="BE473" s="5"/>
      <c r="BG473" s="5"/>
      <c r="BH473" s="5"/>
      <c r="BI473" s="5"/>
      <c r="BK473" s="5"/>
      <c r="BL473" s="5"/>
      <c r="BM473" s="5"/>
      <c r="BO473" s="5"/>
      <c r="BP473" s="5"/>
      <c r="BQ473" s="5"/>
      <c r="BR473" s="5"/>
      <c r="BS473" s="5"/>
      <c r="BT473" s="5"/>
      <c r="BU473" s="5"/>
      <c r="BV473" s="5"/>
      <c r="BW473" s="5"/>
      <c r="BX473" s="5"/>
      <c r="BY473" s="5"/>
      <c r="BZ473" s="5"/>
      <c r="CA473" s="5"/>
      <c r="CB473" s="5"/>
      <c r="CC473" s="5"/>
      <c r="CD473" s="5"/>
      <c r="CE473" s="5"/>
      <c r="CF473" s="5"/>
      <c r="CG473" s="5"/>
      <c r="CH473" s="5"/>
      <c r="CI473" s="5"/>
    </row>
    <row r="474" spans="23:87" x14ac:dyDescent="0.2">
      <c r="W474" s="5"/>
      <c r="X474" s="5"/>
      <c r="Y474" s="5"/>
      <c r="BC474" s="5"/>
      <c r="BD474" s="5"/>
      <c r="BE474" s="5"/>
      <c r="BG474" s="5"/>
      <c r="BH474" s="5"/>
      <c r="BI474" s="5"/>
      <c r="BK474" s="5"/>
      <c r="BL474" s="5"/>
      <c r="BM474" s="5"/>
      <c r="BO474" s="5"/>
      <c r="BP474" s="5"/>
      <c r="BQ474" s="5"/>
      <c r="BR474" s="5"/>
      <c r="BS474" s="5"/>
      <c r="BT474" s="5"/>
      <c r="BU474" s="5"/>
      <c r="BV474" s="5"/>
      <c r="BW474" s="5"/>
      <c r="BX474" s="5"/>
      <c r="BY474" s="5"/>
      <c r="BZ474" s="5"/>
      <c r="CA474" s="5"/>
      <c r="CB474" s="5"/>
      <c r="CC474" s="5"/>
      <c r="CD474" s="5"/>
      <c r="CE474" s="5"/>
      <c r="CF474" s="5"/>
      <c r="CG474" s="5"/>
      <c r="CH474" s="5"/>
      <c r="CI474" s="5"/>
    </row>
    <row r="475" spans="23:87" x14ac:dyDescent="0.2">
      <c r="W475" s="5"/>
      <c r="X475" s="5"/>
      <c r="Y475" s="5"/>
      <c r="BC475" s="5"/>
      <c r="BD475" s="5"/>
      <c r="BE475" s="5"/>
      <c r="BG475" s="5"/>
      <c r="BH475" s="5"/>
      <c r="BI475" s="5"/>
      <c r="BK475" s="5"/>
      <c r="BL475" s="5"/>
      <c r="BM475" s="5"/>
      <c r="BO475" s="5"/>
      <c r="BP475" s="5"/>
      <c r="BQ475" s="5"/>
      <c r="BR475" s="5"/>
      <c r="BS475" s="5"/>
      <c r="BT475" s="5"/>
      <c r="BU475" s="5"/>
      <c r="BV475" s="5"/>
      <c r="BW475" s="5"/>
      <c r="BX475" s="5"/>
      <c r="BY475" s="5"/>
      <c r="BZ475" s="5"/>
      <c r="CA475" s="5"/>
      <c r="CB475" s="5"/>
      <c r="CC475" s="5"/>
      <c r="CD475" s="5"/>
      <c r="CE475" s="5"/>
      <c r="CF475" s="5"/>
      <c r="CG475" s="5"/>
      <c r="CH475" s="5"/>
      <c r="CI475" s="5"/>
    </row>
    <row r="476" spans="23:87" x14ac:dyDescent="0.2">
      <c r="W476" s="5"/>
      <c r="X476" s="5"/>
      <c r="Y476" s="5"/>
      <c r="BC476" s="5"/>
      <c r="BD476" s="5"/>
      <c r="BE476" s="5"/>
      <c r="BG476" s="5"/>
      <c r="BH476" s="5"/>
      <c r="BI476" s="5"/>
      <c r="BK476" s="5"/>
      <c r="BL476" s="5"/>
      <c r="BM476" s="5"/>
      <c r="BO476" s="5"/>
      <c r="BP476" s="5"/>
      <c r="BQ476" s="5"/>
      <c r="BR476" s="5"/>
      <c r="BS476" s="5"/>
      <c r="BT476" s="5"/>
      <c r="BU476" s="5"/>
      <c r="BV476" s="5"/>
      <c r="BW476" s="5"/>
      <c r="BX476" s="5"/>
      <c r="BY476" s="5"/>
      <c r="BZ476" s="5"/>
      <c r="CA476" s="5"/>
      <c r="CB476" s="5"/>
      <c r="CC476" s="5"/>
      <c r="CD476" s="5"/>
      <c r="CE476" s="5"/>
      <c r="CF476" s="5"/>
      <c r="CG476" s="5"/>
      <c r="CH476" s="5"/>
      <c r="CI476" s="5"/>
    </row>
    <row r="477" spans="23:87" x14ac:dyDescent="0.2">
      <c r="W477" s="5"/>
      <c r="X477" s="5"/>
      <c r="Y477" s="5"/>
      <c r="BC477" s="5"/>
      <c r="BD477" s="5"/>
      <c r="BE477" s="5"/>
      <c r="BG477" s="5"/>
      <c r="BH477" s="5"/>
      <c r="BI477" s="5"/>
      <c r="BK477" s="5"/>
      <c r="BL477" s="5"/>
      <c r="BM477" s="5"/>
      <c r="BO477" s="5"/>
      <c r="BP477" s="5"/>
      <c r="BQ477" s="5"/>
      <c r="BR477" s="5"/>
      <c r="BS477" s="5"/>
      <c r="BT477" s="5"/>
      <c r="BU477" s="5"/>
      <c r="BV477" s="5"/>
      <c r="BW477" s="5"/>
      <c r="BX477" s="5"/>
      <c r="BY477" s="5"/>
      <c r="BZ477" s="5"/>
      <c r="CA477" s="5"/>
      <c r="CB477" s="5"/>
      <c r="CC477" s="5"/>
      <c r="CD477" s="5"/>
      <c r="CE477" s="5"/>
      <c r="CF477" s="5"/>
      <c r="CG477" s="5"/>
      <c r="CH477" s="5"/>
      <c r="CI477" s="5"/>
    </row>
    <row r="478" spans="23:87" x14ac:dyDescent="0.2">
      <c r="W478" s="5"/>
      <c r="X478" s="5"/>
      <c r="Y478" s="5"/>
      <c r="BC478" s="5"/>
      <c r="BD478" s="5"/>
      <c r="BE478" s="5"/>
      <c r="BG478" s="5"/>
      <c r="BH478" s="5"/>
      <c r="BI478" s="5"/>
      <c r="BK478" s="5"/>
      <c r="BL478" s="5"/>
      <c r="BM478" s="5"/>
      <c r="BO478" s="5"/>
      <c r="BP478" s="5"/>
      <c r="BQ478" s="5"/>
      <c r="BR478" s="5"/>
      <c r="BS478" s="5"/>
      <c r="BT478" s="5"/>
      <c r="BU478" s="5"/>
      <c r="BV478" s="5"/>
      <c r="BW478" s="5"/>
      <c r="BX478" s="5"/>
      <c r="BY478" s="5"/>
      <c r="BZ478" s="5"/>
      <c r="CA478" s="5"/>
      <c r="CB478" s="5"/>
      <c r="CC478" s="5"/>
      <c r="CD478" s="5"/>
      <c r="CE478" s="5"/>
      <c r="CF478" s="5"/>
      <c r="CG478" s="5"/>
      <c r="CH478" s="5"/>
      <c r="CI478" s="5"/>
    </row>
    <row r="479" spans="23:87" x14ac:dyDescent="0.2">
      <c r="W479" s="5"/>
      <c r="X479" s="5"/>
      <c r="Y479" s="5"/>
      <c r="BC479" s="5"/>
      <c r="BD479" s="5"/>
      <c r="BE479" s="5"/>
      <c r="BG479" s="5"/>
      <c r="BH479" s="5"/>
      <c r="BI479" s="5"/>
      <c r="BK479" s="5"/>
      <c r="BL479" s="5"/>
      <c r="BM479" s="5"/>
      <c r="BO479" s="5"/>
      <c r="BP479" s="5"/>
      <c r="BQ479" s="5"/>
      <c r="BR479" s="5"/>
      <c r="BS479" s="5"/>
      <c r="BT479" s="5"/>
      <c r="BU479" s="5"/>
      <c r="BV479" s="5"/>
      <c r="BW479" s="5"/>
      <c r="BX479" s="5"/>
      <c r="BY479" s="5"/>
      <c r="BZ479" s="5"/>
      <c r="CA479" s="5"/>
      <c r="CB479" s="5"/>
      <c r="CC479" s="5"/>
      <c r="CD479" s="5"/>
      <c r="CE479" s="5"/>
      <c r="CF479" s="5"/>
      <c r="CG479" s="5"/>
      <c r="CH479" s="5"/>
      <c r="CI479" s="5"/>
    </row>
    <row r="480" spans="23:87" x14ac:dyDescent="0.2">
      <c r="W480" s="5"/>
      <c r="X480" s="5"/>
      <c r="Y480" s="5"/>
      <c r="BC480" s="5"/>
      <c r="BD480" s="5"/>
      <c r="BE480" s="5"/>
      <c r="BG480" s="5"/>
      <c r="BH480" s="5"/>
      <c r="BI480" s="5"/>
      <c r="BK480" s="5"/>
      <c r="BL480" s="5"/>
      <c r="BM480" s="5"/>
      <c r="BO480" s="5"/>
      <c r="BP480" s="5"/>
      <c r="BQ480" s="5"/>
      <c r="BR480" s="5"/>
      <c r="BS480" s="5"/>
      <c r="BT480" s="5"/>
      <c r="BU480" s="5"/>
      <c r="BV480" s="5"/>
      <c r="BW480" s="5"/>
      <c r="BX480" s="5"/>
      <c r="BY480" s="5"/>
      <c r="BZ480" s="5"/>
      <c r="CA480" s="5"/>
      <c r="CB480" s="5"/>
      <c r="CC480" s="5"/>
      <c r="CD480" s="5"/>
      <c r="CE480" s="5"/>
      <c r="CF480" s="5"/>
      <c r="CG480" s="5"/>
      <c r="CH480" s="5"/>
      <c r="CI480" s="5"/>
    </row>
    <row r="481" spans="23:87" x14ac:dyDescent="0.2">
      <c r="W481" s="5"/>
      <c r="X481" s="5"/>
      <c r="Y481" s="5"/>
      <c r="BC481" s="5"/>
      <c r="BD481" s="5"/>
      <c r="BE481" s="5"/>
      <c r="BG481" s="5"/>
      <c r="BH481" s="5"/>
      <c r="BI481" s="5"/>
      <c r="BK481" s="5"/>
      <c r="BL481" s="5"/>
      <c r="BM481" s="5"/>
      <c r="BO481" s="5"/>
      <c r="BP481" s="5"/>
      <c r="BQ481" s="5"/>
      <c r="BR481" s="5"/>
      <c r="BS481" s="5"/>
      <c r="BT481" s="5"/>
      <c r="BU481" s="5"/>
      <c r="BV481" s="5"/>
      <c r="BW481" s="5"/>
      <c r="BX481" s="5"/>
      <c r="BY481" s="5"/>
      <c r="BZ481" s="5"/>
      <c r="CA481" s="5"/>
      <c r="CB481" s="5"/>
      <c r="CC481" s="5"/>
      <c r="CD481" s="5"/>
      <c r="CE481" s="5"/>
      <c r="CF481" s="5"/>
      <c r="CG481" s="5"/>
      <c r="CH481" s="5"/>
      <c r="CI481" s="5"/>
    </row>
    <row r="482" spans="23:87" x14ac:dyDescent="0.2">
      <c r="W482" s="5"/>
      <c r="X482" s="5"/>
      <c r="Y482" s="5"/>
      <c r="BC482" s="5"/>
      <c r="BD482" s="5"/>
      <c r="BE482" s="5"/>
      <c r="BG482" s="5"/>
      <c r="BH482" s="5"/>
      <c r="BI482" s="5"/>
      <c r="BK482" s="5"/>
      <c r="BL482" s="5"/>
      <c r="BM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</row>
    <row r="483" spans="23:87" x14ac:dyDescent="0.2">
      <c r="W483" s="5"/>
      <c r="X483" s="5"/>
      <c r="Y483" s="5"/>
      <c r="BC483" s="5"/>
      <c r="BD483" s="5"/>
      <c r="BE483" s="5"/>
      <c r="BG483" s="5"/>
      <c r="BH483" s="5"/>
      <c r="BI483" s="5"/>
      <c r="BK483" s="5"/>
      <c r="BL483" s="5"/>
      <c r="BM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</row>
    <row r="484" spans="23:87" x14ac:dyDescent="0.2">
      <c r="W484" s="5"/>
      <c r="X484" s="5"/>
      <c r="Y484" s="5"/>
      <c r="BC484" s="5"/>
      <c r="BD484" s="5"/>
      <c r="BE484" s="5"/>
      <c r="BG484" s="5"/>
      <c r="BH484" s="5"/>
      <c r="BI484" s="5"/>
      <c r="BK484" s="5"/>
      <c r="BL484" s="5"/>
      <c r="BM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</row>
    <row r="485" spans="23:87" x14ac:dyDescent="0.2">
      <c r="W485" s="5"/>
      <c r="X485" s="5"/>
      <c r="Y485" s="5"/>
      <c r="BC485" s="5"/>
      <c r="BD485" s="5"/>
      <c r="BE485" s="5"/>
      <c r="BG485" s="5"/>
      <c r="BH485" s="5"/>
      <c r="BI485" s="5"/>
      <c r="BK485" s="5"/>
      <c r="BL485" s="5"/>
      <c r="BM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</row>
    <row r="486" spans="23:87" x14ac:dyDescent="0.2">
      <c r="W486" s="5"/>
      <c r="X486" s="5"/>
      <c r="Y486" s="5"/>
      <c r="BC486" s="5"/>
      <c r="BD486" s="5"/>
      <c r="BE486" s="5"/>
      <c r="BG486" s="5"/>
      <c r="BH486" s="5"/>
      <c r="BI486" s="5"/>
      <c r="BK486" s="5"/>
      <c r="BL486" s="5"/>
      <c r="BM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</row>
    <row r="487" spans="23:87" x14ac:dyDescent="0.2">
      <c r="W487" s="5"/>
      <c r="X487" s="5"/>
      <c r="Y487" s="5"/>
      <c r="BC487" s="5"/>
      <c r="BD487" s="5"/>
      <c r="BE487" s="5"/>
      <c r="BG487" s="5"/>
      <c r="BH487" s="5"/>
      <c r="BI487" s="5"/>
      <c r="BK487" s="5"/>
      <c r="BL487" s="5"/>
      <c r="BM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</row>
    <row r="488" spans="23:87" x14ac:dyDescent="0.2">
      <c r="W488" s="5"/>
      <c r="X488" s="5"/>
      <c r="Y488" s="5"/>
      <c r="BC488" s="5"/>
      <c r="BD488" s="5"/>
      <c r="BE488" s="5"/>
      <c r="BG488" s="5"/>
      <c r="BH488" s="5"/>
      <c r="BI488" s="5"/>
      <c r="BK488" s="5"/>
      <c r="BL488" s="5"/>
      <c r="BM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</row>
    <row r="489" spans="23:87" x14ac:dyDescent="0.2">
      <c r="W489" s="5"/>
      <c r="X489" s="5"/>
      <c r="Y489" s="5"/>
      <c r="BC489" s="5"/>
      <c r="BD489" s="5"/>
      <c r="BE489" s="5"/>
      <c r="BG489" s="5"/>
      <c r="BH489" s="5"/>
      <c r="BI489" s="5"/>
      <c r="BK489" s="5"/>
      <c r="BL489" s="5"/>
      <c r="BM489" s="5"/>
      <c r="BO489" s="5"/>
      <c r="BP489" s="5"/>
      <c r="BQ489" s="5"/>
      <c r="BR489" s="5"/>
      <c r="BS489" s="5"/>
      <c r="BT489" s="5"/>
      <c r="BU489" s="5"/>
      <c r="BV489" s="5"/>
      <c r="BW489" s="5"/>
      <c r="BX489" s="5"/>
      <c r="BY489" s="5"/>
      <c r="BZ489" s="5"/>
      <c r="CA489" s="5"/>
      <c r="CB489" s="5"/>
      <c r="CC489" s="5"/>
      <c r="CD489" s="5"/>
      <c r="CE489" s="5"/>
      <c r="CF489" s="5"/>
      <c r="CG489" s="5"/>
      <c r="CH489" s="5"/>
      <c r="CI489" s="5"/>
    </row>
    <row r="490" spans="23:87" x14ac:dyDescent="0.2">
      <c r="W490" s="5"/>
      <c r="X490" s="5"/>
      <c r="Y490" s="5"/>
      <c r="BC490" s="5"/>
      <c r="BD490" s="5"/>
      <c r="BE490" s="5"/>
      <c r="BG490" s="5"/>
      <c r="BH490" s="5"/>
      <c r="BI490" s="5"/>
      <c r="BK490" s="5"/>
      <c r="BL490" s="5"/>
      <c r="BM490" s="5"/>
      <c r="BO490" s="5"/>
      <c r="BP490" s="5"/>
      <c r="BQ490" s="5"/>
      <c r="BR490" s="5"/>
      <c r="BS490" s="5"/>
      <c r="BT490" s="5"/>
      <c r="BU490" s="5"/>
      <c r="BV490" s="5"/>
      <c r="BW490" s="5"/>
      <c r="BX490" s="5"/>
      <c r="BY490" s="5"/>
      <c r="BZ490" s="5"/>
      <c r="CA490" s="5"/>
      <c r="CB490" s="5"/>
      <c r="CC490" s="5"/>
      <c r="CD490" s="5"/>
      <c r="CE490" s="5"/>
      <c r="CF490" s="5"/>
      <c r="CG490" s="5"/>
      <c r="CH490" s="5"/>
      <c r="CI490" s="5"/>
    </row>
    <row r="491" spans="23:87" x14ac:dyDescent="0.2">
      <c r="W491" s="5"/>
      <c r="X491" s="5"/>
      <c r="Y491" s="5"/>
      <c r="BC491" s="5"/>
      <c r="BD491" s="5"/>
      <c r="BE491" s="5"/>
      <c r="BG491" s="5"/>
      <c r="BH491" s="5"/>
      <c r="BI491" s="5"/>
      <c r="BK491" s="5"/>
      <c r="BL491" s="5"/>
      <c r="BM491" s="5"/>
      <c r="BO491" s="5"/>
      <c r="BP491" s="5"/>
      <c r="BQ491" s="5"/>
      <c r="BR491" s="5"/>
      <c r="BS491" s="5"/>
      <c r="BT491" s="5"/>
      <c r="BU491" s="5"/>
      <c r="BV491" s="5"/>
      <c r="BW491" s="5"/>
      <c r="BX491" s="5"/>
      <c r="BY491" s="5"/>
      <c r="BZ491" s="5"/>
      <c r="CA491" s="5"/>
      <c r="CB491" s="5"/>
      <c r="CC491" s="5"/>
      <c r="CD491" s="5"/>
      <c r="CE491" s="5"/>
      <c r="CF491" s="5"/>
      <c r="CG491" s="5"/>
      <c r="CH491" s="5"/>
      <c r="CI491" s="5"/>
    </row>
    <row r="492" spans="23:87" x14ac:dyDescent="0.2">
      <c r="W492" s="5"/>
      <c r="X492" s="5"/>
      <c r="Y492" s="5"/>
      <c r="BC492" s="5"/>
      <c r="BD492" s="5"/>
      <c r="BE492" s="5"/>
      <c r="BG492" s="5"/>
      <c r="BH492" s="5"/>
      <c r="BI492" s="5"/>
      <c r="BK492" s="5"/>
      <c r="BL492" s="5"/>
      <c r="BM492" s="5"/>
      <c r="BO492" s="5"/>
      <c r="BP492" s="5"/>
      <c r="BQ492" s="5"/>
      <c r="BR492" s="5"/>
      <c r="BS492" s="5"/>
      <c r="BT492" s="5"/>
      <c r="BU492" s="5"/>
      <c r="BV492" s="5"/>
      <c r="BW492" s="5"/>
      <c r="BX492" s="5"/>
      <c r="BY492" s="5"/>
      <c r="BZ492" s="5"/>
      <c r="CA492" s="5"/>
      <c r="CB492" s="5"/>
      <c r="CC492" s="5"/>
      <c r="CD492" s="5"/>
      <c r="CE492" s="5"/>
      <c r="CF492" s="5"/>
      <c r="CG492" s="5"/>
      <c r="CH492" s="5"/>
      <c r="CI492" s="5"/>
    </row>
    <row r="493" spans="23:87" x14ac:dyDescent="0.2">
      <c r="W493" s="5"/>
      <c r="X493" s="5"/>
      <c r="Y493" s="5"/>
      <c r="BC493" s="5"/>
      <c r="BD493" s="5"/>
      <c r="BE493" s="5"/>
      <c r="BG493" s="5"/>
      <c r="BH493" s="5"/>
      <c r="BI493" s="5"/>
      <c r="BK493" s="5"/>
      <c r="BL493" s="5"/>
      <c r="BM493" s="5"/>
      <c r="BO493" s="5"/>
      <c r="BP493" s="5"/>
      <c r="BQ493" s="5"/>
      <c r="BR493" s="5"/>
      <c r="BS493" s="5"/>
      <c r="BT493" s="5"/>
      <c r="BU493" s="5"/>
      <c r="BV493" s="5"/>
      <c r="BW493" s="5"/>
      <c r="BX493" s="5"/>
      <c r="BY493" s="5"/>
      <c r="BZ493" s="5"/>
      <c r="CA493" s="5"/>
      <c r="CB493" s="5"/>
      <c r="CC493" s="5"/>
      <c r="CD493" s="5"/>
      <c r="CE493" s="5"/>
      <c r="CF493" s="5"/>
      <c r="CG493" s="5"/>
      <c r="CH493" s="5"/>
      <c r="CI493" s="5"/>
    </row>
    <row r="494" spans="23:87" x14ac:dyDescent="0.2">
      <c r="W494" s="5"/>
      <c r="X494" s="5"/>
      <c r="Y494" s="5"/>
      <c r="BC494" s="5"/>
      <c r="BD494" s="5"/>
      <c r="BE494" s="5"/>
      <c r="BG494" s="5"/>
      <c r="BH494" s="5"/>
      <c r="BI494" s="5"/>
      <c r="BK494" s="5"/>
      <c r="BL494" s="5"/>
      <c r="BM494" s="5"/>
      <c r="BO494" s="5"/>
      <c r="BP494" s="5"/>
      <c r="BQ494" s="5"/>
      <c r="BR494" s="5"/>
      <c r="BS494" s="5"/>
      <c r="BT494" s="5"/>
      <c r="BU494" s="5"/>
      <c r="BV494" s="5"/>
      <c r="BW494" s="5"/>
      <c r="BX494" s="5"/>
      <c r="BY494" s="5"/>
      <c r="BZ494" s="5"/>
      <c r="CA494" s="5"/>
      <c r="CB494" s="5"/>
      <c r="CC494" s="5"/>
      <c r="CD494" s="5"/>
      <c r="CE494" s="5"/>
      <c r="CF494" s="5"/>
      <c r="CG494" s="5"/>
      <c r="CH494" s="5"/>
      <c r="CI494" s="5"/>
    </row>
    <row r="495" spans="23:87" x14ac:dyDescent="0.2">
      <c r="W495" s="5"/>
      <c r="X495" s="5"/>
      <c r="Y495" s="5"/>
      <c r="BC495" s="5"/>
      <c r="BD495" s="5"/>
      <c r="BE495" s="5"/>
      <c r="BG495" s="5"/>
      <c r="BH495" s="5"/>
      <c r="BI495" s="5"/>
      <c r="BK495" s="5"/>
      <c r="BL495" s="5"/>
      <c r="BM495" s="5"/>
      <c r="BO495" s="5"/>
      <c r="BP495" s="5"/>
      <c r="BQ495" s="5"/>
      <c r="BR495" s="5"/>
      <c r="BS495" s="5"/>
      <c r="BT495" s="5"/>
      <c r="BU495" s="5"/>
      <c r="BV495" s="5"/>
      <c r="BW495" s="5"/>
      <c r="BX495" s="5"/>
      <c r="BY495" s="5"/>
      <c r="BZ495" s="5"/>
      <c r="CA495" s="5"/>
      <c r="CB495" s="5"/>
      <c r="CC495" s="5"/>
      <c r="CD495" s="5"/>
      <c r="CE495" s="5"/>
      <c r="CF495" s="5"/>
      <c r="CG495" s="5"/>
      <c r="CH495" s="5"/>
      <c r="CI495" s="5"/>
    </row>
    <row r="496" spans="23:87" x14ac:dyDescent="0.2">
      <c r="W496" s="5"/>
      <c r="X496" s="5"/>
      <c r="Y496" s="5"/>
      <c r="BC496" s="5"/>
      <c r="BD496" s="5"/>
      <c r="BE496" s="5"/>
      <c r="BG496" s="5"/>
      <c r="BH496" s="5"/>
      <c r="BI496" s="5"/>
      <c r="BK496" s="5"/>
      <c r="BL496" s="5"/>
      <c r="BM496" s="5"/>
      <c r="BO496" s="5"/>
      <c r="BP496" s="5"/>
      <c r="BQ496" s="5"/>
      <c r="BR496" s="5"/>
      <c r="BS496" s="5"/>
      <c r="BT496" s="5"/>
      <c r="BU496" s="5"/>
      <c r="BV496" s="5"/>
      <c r="BW496" s="5"/>
      <c r="BX496" s="5"/>
      <c r="BY496" s="5"/>
      <c r="BZ496" s="5"/>
      <c r="CA496" s="5"/>
      <c r="CB496" s="5"/>
      <c r="CC496" s="5"/>
      <c r="CD496" s="5"/>
      <c r="CE496" s="5"/>
      <c r="CF496" s="5"/>
      <c r="CG496" s="5"/>
      <c r="CH496" s="5"/>
      <c r="CI496" s="5"/>
    </row>
    <row r="497" spans="23:87" x14ac:dyDescent="0.2">
      <c r="W497" s="5"/>
      <c r="X497" s="5"/>
      <c r="Y497" s="5"/>
      <c r="BC497" s="5"/>
      <c r="BD497" s="5"/>
      <c r="BE497" s="5"/>
      <c r="BG497" s="5"/>
      <c r="BH497" s="5"/>
      <c r="BI497" s="5"/>
      <c r="BK497" s="5"/>
      <c r="BL497" s="5"/>
      <c r="BM497" s="5"/>
      <c r="BO497" s="5"/>
      <c r="BP497" s="5"/>
      <c r="BQ497" s="5"/>
      <c r="BR497" s="5"/>
      <c r="BS497" s="5"/>
      <c r="BT497" s="5"/>
      <c r="BU497" s="5"/>
      <c r="BV497" s="5"/>
      <c r="BW497" s="5"/>
      <c r="BX497" s="5"/>
      <c r="BY497" s="5"/>
      <c r="BZ497" s="5"/>
      <c r="CA497" s="5"/>
      <c r="CB497" s="5"/>
      <c r="CC497" s="5"/>
      <c r="CD497" s="5"/>
      <c r="CE497" s="5"/>
      <c r="CF497" s="5"/>
      <c r="CG497" s="5"/>
      <c r="CH497" s="5"/>
      <c r="CI497" s="5"/>
    </row>
    <row r="498" spans="23:87" x14ac:dyDescent="0.2">
      <c r="W498" s="5"/>
      <c r="X498" s="5"/>
      <c r="Y498" s="5"/>
      <c r="BC498" s="5"/>
      <c r="BD498" s="5"/>
      <c r="BE498" s="5"/>
      <c r="BG498" s="5"/>
      <c r="BH498" s="5"/>
      <c r="BI498" s="5"/>
      <c r="BK498" s="5"/>
      <c r="BL498" s="5"/>
      <c r="BM498" s="5"/>
      <c r="BO498" s="5"/>
      <c r="BP498" s="5"/>
      <c r="BQ498" s="5"/>
      <c r="BR498" s="5"/>
      <c r="BS498" s="5"/>
      <c r="BT498" s="5"/>
      <c r="BU498" s="5"/>
      <c r="BV498" s="5"/>
      <c r="BW498" s="5"/>
      <c r="BX498" s="5"/>
      <c r="BY498" s="5"/>
      <c r="BZ498" s="5"/>
      <c r="CA498" s="5"/>
      <c r="CB498" s="5"/>
      <c r="CC498" s="5"/>
      <c r="CD498" s="5"/>
      <c r="CE498" s="5"/>
      <c r="CF498" s="5"/>
      <c r="CG498" s="5"/>
      <c r="CH498" s="5"/>
      <c r="CI498" s="5"/>
    </row>
    <row r="499" spans="23:87" x14ac:dyDescent="0.2">
      <c r="W499" s="5"/>
      <c r="X499" s="5"/>
      <c r="Y499" s="5"/>
      <c r="BC499" s="5"/>
      <c r="BD499" s="5"/>
      <c r="BE499" s="5"/>
      <c r="BG499" s="5"/>
      <c r="BH499" s="5"/>
      <c r="BI499" s="5"/>
      <c r="BK499" s="5"/>
      <c r="BL499" s="5"/>
      <c r="BM499" s="5"/>
      <c r="BO499" s="5"/>
      <c r="BP499" s="5"/>
      <c r="BQ499" s="5"/>
      <c r="BR499" s="5"/>
      <c r="BS499" s="5"/>
      <c r="BT499" s="5"/>
      <c r="BU499" s="5"/>
      <c r="BV499" s="5"/>
      <c r="BW499" s="5"/>
      <c r="BX499" s="5"/>
      <c r="BY499" s="5"/>
      <c r="BZ499" s="5"/>
      <c r="CA499" s="5"/>
      <c r="CB499" s="5"/>
      <c r="CC499" s="5"/>
      <c r="CD499" s="5"/>
      <c r="CE499" s="5"/>
      <c r="CF499" s="5"/>
      <c r="CG499" s="5"/>
      <c r="CH499" s="5"/>
      <c r="CI499" s="5"/>
    </row>
    <row r="500" spans="23:87" x14ac:dyDescent="0.2">
      <c r="W500" s="5"/>
      <c r="X500" s="5"/>
      <c r="Y500" s="5"/>
      <c r="BC500" s="5"/>
      <c r="BD500" s="5"/>
      <c r="BE500" s="5"/>
      <c r="BG500" s="5"/>
      <c r="BH500" s="5"/>
      <c r="BI500" s="5"/>
      <c r="BK500" s="5"/>
      <c r="BL500" s="5"/>
      <c r="BM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</row>
    <row r="501" spans="23:87" x14ac:dyDescent="0.2">
      <c r="W501" s="5"/>
      <c r="X501" s="5"/>
      <c r="Y501" s="5"/>
      <c r="BC501" s="5"/>
      <c r="BD501" s="5"/>
      <c r="BE501" s="5"/>
      <c r="BG501" s="5"/>
      <c r="BH501" s="5"/>
      <c r="BI501" s="5"/>
      <c r="BK501" s="5"/>
      <c r="BL501" s="5"/>
      <c r="BM501" s="5"/>
      <c r="BO501" s="5"/>
      <c r="BP501" s="5"/>
      <c r="BQ501" s="5"/>
      <c r="BR501" s="5"/>
      <c r="BS501" s="5"/>
      <c r="BT501" s="5"/>
      <c r="BU501" s="5"/>
      <c r="BV501" s="5"/>
      <c r="BW501" s="5"/>
      <c r="BX501" s="5"/>
      <c r="BY501" s="5"/>
      <c r="BZ501" s="5"/>
      <c r="CA501" s="5"/>
      <c r="CB501" s="5"/>
      <c r="CC501" s="5"/>
      <c r="CD501" s="5"/>
      <c r="CE501" s="5"/>
      <c r="CF501" s="5"/>
      <c r="CG501" s="5"/>
      <c r="CH501" s="5"/>
      <c r="CI501" s="5"/>
    </row>
    <row r="502" spans="23:87" x14ac:dyDescent="0.2">
      <c r="W502" s="5"/>
      <c r="X502" s="5"/>
      <c r="Y502" s="5"/>
      <c r="BC502" s="5"/>
      <c r="BD502" s="5"/>
      <c r="BE502" s="5"/>
      <c r="BG502" s="5"/>
      <c r="BH502" s="5"/>
      <c r="BI502" s="5"/>
      <c r="BK502" s="5"/>
      <c r="BL502" s="5"/>
      <c r="BM502" s="5"/>
      <c r="BO502" s="5"/>
      <c r="BP502" s="5"/>
      <c r="BQ502" s="5"/>
      <c r="BR502" s="5"/>
      <c r="BS502" s="5"/>
      <c r="BT502" s="5"/>
      <c r="BU502" s="5"/>
      <c r="BV502" s="5"/>
      <c r="BW502" s="5"/>
      <c r="BX502" s="5"/>
      <c r="BY502" s="5"/>
      <c r="BZ502" s="5"/>
      <c r="CA502" s="5"/>
      <c r="CB502" s="5"/>
      <c r="CC502" s="5"/>
      <c r="CD502" s="5"/>
      <c r="CE502" s="5"/>
      <c r="CF502" s="5"/>
      <c r="CG502" s="5"/>
      <c r="CH502" s="5"/>
      <c r="CI502" s="5"/>
    </row>
    <row r="503" spans="23:87" x14ac:dyDescent="0.2">
      <c r="W503" s="5"/>
      <c r="X503" s="5"/>
      <c r="Y503" s="5"/>
      <c r="BC503" s="5"/>
      <c r="BD503" s="5"/>
      <c r="BE503" s="5"/>
      <c r="BG503" s="5"/>
      <c r="BH503" s="5"/>
      <c r="BI503" s="5"/>
      <c r="BK503" s="5"/>
      <c r="BL503" s="5"/>
      <c r="BM503" s="5"/>
      <c r="BO503" s="5"/>
      <c r="BP503" s="5"/>
      <c r="BQ503" s="5"/>
      <c r="BR503" s="5"/>
      <c r="BS503" s="5"/>
      <c r="BT503" s="5"/>
      <c r="BU503" s="5"/>
      <c r="BV503" s="5"/>
      <c r="BW503" s="5"/>
      <c r="BX503" s="5"/>
      <c r="BY503" s="5"/>
      <c r="BZ503" s="5"/>
      <c r="CA503" s="5"/>
      <c r="CB503" s="5"/>
      <c r="CC503" s="5"/>
      <c r="CD503" s="5"/>
      <c r="CE503" s="5"/>
      <c r="CF503" s="5"/>
      <c r="CG503" s="5"/>
      <c r="CH503" s="5"/>
      <c r="CI503" s="5"/>
    </row>
    <row r="504" spans="23:87" x14ac:dyDescent="0.2">
      <c r="W504" s="5"/>
      <c r="X504" s="5"/>
      <c r="Y504" s="5"/>
      <c r="BC504" s="5"/>
      <c r="BD504" s="5"/>
      <c r="BE504" s="5"/>
      <c r="BG504" s="5"/>
      <c r="BH504" s="5"/>
      <c r="BI504" s="5"/>
      <c r="BK504" s="5"/>
      <c r="BL504" s="5"/>
      <c r="BM504" s="5"/>
      <c r="BO504" s="5"/>
      <c r="BP504" s="5"/>
      <c r="BQ504" s="5"/>
      <c r="BR504" s="5"/>
      <c r="BS504" s="5"/>
      <c r="BT504" s="5"/>
      <c r="BU504" s="5"/>
      <c r="BV504" s="5"/>
      <c r="BW504" s="5"/>
      <c r="BX504" s="5"/>
      <c r="BY504" s="5"/>
      <c r="BZ504" s="5"/>
      <c r="CA504" s="5"/>
      <c r="CB504" s="5"/>
      <c r="CC504" s="5"/>
      <c r="CD504" s="5"/>
      <c r="CE504" s="5"/>
      <c r="CF504" s="5"/>
      <c r="CG504" s="5"/>
      <c r="CH504" s="5"/>
      <c r="CI504" s="5"/>
    </row>
    <row r="505" spans="23:87" x14ac:dyDescent="0.2">
      <c r="W505" s="5"/>
      <c r="X505" s="5"/>
      <c r="Y505" s="5"/>
      <c r="BC505" s="5"/>
      <c r="BD505" s="5"/>
      <c r="BE505" s="5"/>
      <c r="BG505" s="5"/>
      <c r="BH505" s="5"/>
      <c r="BI505" s="5"/>
      <c r="BK505" s="5"/>
      <c r="BL505" s="5"/>
      <c r="BM505" s="5"/>
      <c r="BO505" s="5"/>
      <c r="BP505" s="5"/>
      <c r="BQ505" s="5"/>
      <c r="BR505" s="5"/>
      <c r="BS505" s="5"/>
      <c r="BT505" s="5"/>
      <c r="BU505" s="5"/>
      <c r="BV505" s="5"/>
      <c r="BW505" s="5"/>
      <c r="BX505" s="5"/>
      <c r="BY505" s="5"/>
      <c r="BZ505" s="5"/>
      <c r="CA505" s="5"/>
      <c r="CB505" s="5"/>
      <c r="CC505" s="5"/>
      <c r="CD505" s="5"/>
      <c r="CE505" s="5"/>
      <c r="CF505" s="5"/>
      <c r="CG505" s="5"/>
      <c r="CH505" s="5"/>
      <c r="CI505" s="5"/>
    </row>
    <row r="506" spans="23:87" x14ac:dyDescent="0.2">
      <c r="W506" s="5"/>
      <c r="X506" s="5"/>
      <c r="Y506" s="5"/>
      <c r="BC506" s="5"/>
      <c r="BD506" s="5"/>
      <c r="BE506" s="5"/>
      <c r="BG506" s="5"/>
      <c r="BH506" s="5"/>
      <c r="BI506" s="5"/>
      <c r="BK506" s="5"/>
      <c r="BL506" s="5"/>
      <c r="BM506" s="5"/>
      <c r="BO506" s="5"/>
      <c r="BP506" s="5"/>
      <c r="BQ506" s="5"/>
      <c r="BR506" s="5"/>
      <c r="BS506" s="5"/>
      <c r="BT506" s="5"/>
      <c r="BU506" s="5"/>
      <c r="BV506" s="5"/>
      <c r="BW506" s="5"/>
      <c r="BX506" s="5"/>
      <c r="BY506" s="5"/>
      <c r="BZ506" s="5"/>
      <c r="CA506" s="5"/>
      <c r="CB506" s="5"/>
      <c r="CC506" s="5"/>
      <c r="CD506" s="5"/>
      <c r="CE506" s="5"/>
      <c r="CF506" s="5"/>
      <c r="CG506" s="5"/>
      <c r="CH506" s="5"/>
      <c r="CI506" s="5"/>
    </row>
    <row r="507" spans="23:87" x14ac:dyDescent="0.2">
      <c r="W507" s="5"/>
      <c r="X507" s="5"/>
      <c r="Y507" s="5"/>
      <c r="BC507" s="5"/>
      <c r="BD507" s="5"/>
      <c r="BE507" s="5"/>
      <c r="BG507" s="5"/>
      <c r="BH507" s="5"/>
      <c r="BI507" s="5"/>
      <c r="BK507" s="5"/>
      <c r="BL507" s="5"/>
      <c r="BM507" s="5"/>
      <c r="BO507" s="5"/>
      <c r="BP507" s="5"/>
      <c r="BQ507" s="5"/>
      <c r="BR507" s="5"/>
      <c r="BS507" s="5"/>
      <c r="BT507" s="5"/>
      <c r="BU507" s="5"/>
      <c r="BV507" s="5"/>
      <c r="BW507" s="5"/>
      <c r="BX507" s="5"/>
      <c r="BY507" s="5"/>
      <c r="BZ507" s="5"/>
      <c r="CA507" s="5"/>
      <c r="CB507" s="5"/>
      <c r="CC507" s="5"/>
      <c r="CD507" s="5"/>
      <c r="CE507" s="5"/>
      <c r="CF507" s="5"/>
      <c r="CG507" s="5"/>
      <c r="CH507" s="5"/>
      <c r="CI507" s="5"/>
    </row>
    <row r="508" spans="23:87" x14ac:dyDescent="0.2">
      <c r="W508" s="5"/>
      <c r="X508" s="5"/>
      <c r="Y508" s="5"/>
      <c r="BC508" s="5"/>
      <c r="BD508" s="5"/>
      <c r="BE508" s="5"/>
      <c r="BG508" s="5"/>
      <c r="BH508" s="5"/>
      <c r="BI508" s="5"/>
      <c r="BK508" s="5"/>
      <c r="BL508" s="5"/>
      <c r="BM508" s="5"/>
      <c r="BO508" s="5"/>
      <c r="BP508" s="5"/>
      <c r="BQ508" s="5"/>
      <c r="BR508" s="5"/>
      <c r="BS508" s="5"/>
      <c r="BT508" s="5"/>
      <c r="BU508" s="5"/>
      <c r="BV508" s="5"/>
      <c r="BW508" s="5"/>
      <c r="BX508" s="5"/>
      <c r="BY508" s="5"/>
      <c r="BZ508" s="5"/>
      <c r="CA508" s="5"/>
      <c r="CB508" s="5"/>
      <c r="CC508" s="5"/>
      <c r="CD508" s="5"/>
      <c r="CE508" s="5"/>
      <c r="CF508" s="5"/>
      <c r="CG508" s="5"/>
      <c r="CH508" s="5"/>
      <c r="CI508" s="5"/>
    </row>
    <row r="509" spans="23:87" x14ac:dyDescent="0.2">
      <c r="W509" s="5"/>
      <c r="X509" s="5"/>
      <c r="Y509" s="5"/>
      <c r="BC509" s="5"/>
      <c r="BD509" s="5"/>
      <c r="BE509" s="5"/>
      <c r="BG509" s="5"/>
      <c r="BH509" s="5"/>
      <c r="BI509" s="5"/>
      <c r="BK509" s="5"/>
      <c r="BL509" s="5"/>
      <c r="BM509" s="5"/>
      <c r="BO509" s="5"/>
      <c r="BP509" s="5"/>
      <c r="BQ509" s="5"/>
      <c r="BR509" s="5"/>
      <c r="BS509" s="5"/>
      <c r="BT509" s="5"/>
      <c r="BU509" s="5"/>
      <c r="BV509" s="5"/>
      <c r="BW509" s="5"/>
      <c r="BX509" s="5"/>
      <c r="BY509" s="5"/>
      <c r="BZ509" s="5"/>
      <c r="CA509" s="5"/>
      <c r="CB509" s="5"/>
      <c r="CC509" s="5"/>
      <c r="CD509" s="5"/>
      <c r="CE509" s="5"/>
      <c r="CF509" s="5"/>
      <c r="CG509" s="5"/>
      <c r="CH509" s="5"/>
      <c r="CI509" s="5"/>
    </row>
    <row r="510" spans="23:87" x14ac:dyDescent="0.2">
      <c r="W510" s="5"/>
      <c r="X510" s="5"/>
      <c r="Y510" s="5"/>
      <c r="BC510" s="5"/>
      <c r="BD510" s="5"/>
      <c r="BE510" s="5"/>
      <c r="BG510" s="5"/>
      <c r="BH510" s="5"/>
      <c r="BI510" s="5"/>
      <c r="BK510" s="5"/>
      <c r="BL510" s="5"/>
      <c r="BM510" s="5"/>
      <c r="BO510" s="5"/>
      <c r="BP510" s="5"/>
      <c r="BQ510" s="5"/>
      <c r="BR510" s="5"/>
      <c r="BS510" s="5"/>
      <c r="BT510" s="5"/>
      <c r="BU510" s="5"/>
      <c r="BV510" s="5"/>
      <c r="BW510" s="5"/>
      <c r="BX510" s="5"/>
      <c r="BY510" s="5"/>
      <c r="BZ510" s="5"/>
      <c r="CA510" s="5"/>
      <c r="CB510" s="5"/>
      <c r="CC510" s="5"/>
      <c r="CD510" s="5"/>
      <c r="CE510" s="5"/>
      <c r="CF510" s="5"/>
      <c r="CG510" s="5"/>
      <c r="CH510" s="5"/>
      <c r="CI510" s="5"/>
    </row>
    <row r="511" spans="23:87" x14ac:dyDescent="0.2">
      <c r="W511" s="5"/>
      <c r="X511" s="5"/>
      <c r="Y511" s="5"/>
      <c r="BC511" s="5"/>
      <c r="BD511" s="5"/>
      <c r="BE511" s="5"/>
      <c r="BG511" s="5"/>
      <c r="BH511" s="5"/>
      <c r="BI511" s="5"/>
      <c r="BK511" s="5"/>
      <c r="BL511" s="5"/>
      <c r="BM511" s="5"/>
      <c r="BO511" s="5"/>
      <c r="BP511" s="5"/>
      <c r="BQ511" s="5"/>
      <c r="BR511" s="5"/>
      <c r="BS511" s="5"/>
      <c r="BT511" s="5"/>
      <c r="BU511" s="5"/>
      <c r="BV511" s="5"/>
      <c r="BW511" s="5"/>
      <c r="BX511" s="5"/>
      <c r="BY511" s="5"/>
      <c r="BZ511" s="5"/>
      <c r="CA511" s="5"/>
      <c r="CB511" s="5"/>
      <c r="CC511" s="5"/>
      <c r="CD511" s="5"/>
      <c r="CE511" s="5"/>
      <c r="CF511" s="5"/>
      <c r="CG511" s="5"/>
      <c r="CH511" s="5"/>
      <c r="CI511" s="5"/>
    </row>
    <row r="512" spans="23:87" x14ac:dyDescent="0.2">
      <c r="W512" s="5"/>
      <c r="X512" s="5"/>
      <c r="Y512" s="5"/>
      <c r="BC512" s="5"/>
      <c r="BD512" s="5"/>
      <c r="BE512" s="5"/>
      <c r="BG512" s="5"/>
      <c r="BH512" s="5"/>
      <c r="BI512" s="5"/>
      <c r="BK512" s="5"/>
      <c r="BL512" s="5"/>
      <c r="BM512" s="5"/>
      <c r="BO512" s="5"/>
      <c r="BP512" s="5"/>
      <c r="BQ512" s="5"/>
      <c r="BR512" s="5"/>
      <c r="BS512" s="5"/>
      <c r="BT512" s="5"/>
      <c r="BU512" s="5"/>
      <c r="BV512" s="5"/>
      <c r="BW512" s="5"/>
      <c r="BX512" s="5"/>
      <c r="BY512" s="5"/>
      <c r="BZ512" s="5"/>
      <c r="CA512" s="5"/>
      <c r="CB512" s="5"/>
      <c r="CC512" s="5"/>
      <c r="CD512" s="5"/>
      <c r="CE512" s="5"/>
      <c r="CF512" s="5"/>
      <c r="CG512" s="5"/>
      <c r="CH512" s="5"/>
      <c r="CI512" s="5"/>
    </row>
    <row r="513" spans="23:87" x14ac:dyDescent="0.2">
      <c r="W513" s="5"/>
      <c r="X513" s="5"/>
      <c r="Y513" s="5"/>
      <c r="BC513" s="5"/>
      <c r="BD513" s="5"/>
      <c r="BE513" s="5"/>
      <c r="BG513" s="5"/>
      <c r="BH513" s="5"/>
      <c r="BI513" s="5"/>
      <c r="BK513" s="5"/>
      <c r="BL513" s="5"/>
      <c r="BM513" s="5"/>
      <c r="BO513" s="5"/>
      <c r="BP513" s="5"/>
      <c r="BQ513" s="5"/>
      <c r="BR513" s="5"/>
      <c r="BS513" s="5"/>
      <c r="BT513" s="5"/>
      <c r="BU513" s="5"/>
      <c r="BV513" s="5"/>
      <c r="BW513" s="5"/>
      <c r="BX513" s="5"/>
      <c r="BY513" s="5"/>
      <c r="BZ513" s="5"/>
      <c r="CA513" s="5"/>
      <c r="CB513" s="5"/>
      <c r="CC513" s="5"/>
      <c r="CD513" s="5"/>
      <c r="CE513" s="5"/>
      <c r="CF513" s="5"/>
      <c r="CG513" s="5"/>
      <c r="CH513" s="5"/>
      <c r="CI513" s="5"/>
    </row>
    <row r="514" spans="23:87" x14ac:dyDescent="0.2">
      <c r="W514" s="5"/>
      <c r="X514" s="5"/>
      <c r="Y514" s="5"/>
      <c r="BC514" s="5"/>
      <c r="BD514" s="5"/>
      <c r="BE514" s="5"/>
      <c r="BG514" s="5"/>
      <c r="BH514" s="5"/>
      <c r="BI514" s="5"/>
      <c r="BK514" s="5"/>
      <c r="BL514" s="5"/>
      <c r="BM514" s="5"/>
      <c r="BO514" s="5"/>
      <c r="BP514" s="5"/>
      <c r="BQ514" s="5"/>
      <c r="BR514" s="5"/>
      <c r="BS514" s="5"/>
      <c r="BT514" s="5"/>
      <c r="BU514" s="5"/>
      <c r="BV514" s="5"/>
      <c r="BW514" s="5"/>
      <c r="BX514" s="5"/>
      <c r="BY514" s="5"/>
      <c r="BZ514" s="5"/>
      <c r="CA514" s="5"/>
      <c r="CB514" s="5"/>
      <c r="CC514" s="5"/>
      <c r="CD514" s="5"/>
      <c r="CE514" s="5"/>
      <c r="CF514" s="5"/>
      <c r="CG514" s="5"/>
      <c r="CH514" s="5"/>
      <c r="CI514" s="5"/>
    </row>
    <row r="515" spans="23:87" x14ac:dyDescent="0.2">
      <c r="W515" s="5"/>
      <c r="X515" s="5"/>
      <c r="Y515" s="5"/>
      <c r="BC515" s="5"/>
      <c r="BD515" s="5"/>
      <c r="BE515" s="5"/>
      <c r="BG515" s="5"/>
      <c r="BH515" s="5"/>
      <c r="BI515" s="5"/>
      <c r="BK515" s="5"/>
      <c r="BL515" s="5"/>
      <c r="BM515" s="5"/>
      <c r="BO515" s="5"/>
      <c r="BP515" s="5"/>
      <c r="BQ515" s="5"/>
      <c r="BR515" s="5"/>
      <c r="BS515" s="5"/>
      <c r="BT515" s="5"/>
      <c r="BU515" s="5"/>
      <c r="BV515" s="5"/>
      <c r="BW515" s="5"/>
      <c r="BX515" s="5"/>
      <c r="BY515" s="5"/>
      <c r="BZ515" s="5"/>
      <c r="CA515" s="5"/>
      <c r="CB515" s="5"/>
      <c r="CC515" s="5"/>
      <c r="CD515" s="5"/>
      <c r="CE515" s="5"/>
      <c r="CF515" s="5"/>
      <c r="CG515" s="5"/>
      <c r="CH515" s="5"/>
      <c r="CI515" s="5"/>
    </row>
    <row r="516" spans="23:87" x14ac:dyDescent="0.2">
      <c r="W516" s="5"/>
      <c r="X516" s="5"/>
      <c r="Y516" s="5"/>
      <c r="BC516" s="5"/>
      <c r="BD516" s="5"/>
      <c r="BE516" s="5"/>
      <c r="BG516" s="5"/>
      <c r="BH516" s="5"/>
      <c r="BI516" s="5"/>
      <c r="BK516" s="5"/>
      <c r="BL516" s="5"/>
      <c r="BM516" s="5"/>
      <c r="BO516" s="5"/>
      <c r="BP516" s="5"/>
      <c r="BQ516" s="5"/>
      <c r="BR516" s="5"/>
      <c r="BS516" s="5"/>
      <c r="BT516" s="5"/>
      <c r="BU516" s="5"/>
      <c r="BV516" s="5"/>
      <c r="BW516" s="5"/>
      <c r="BX516" s="5"/>
      <c r="BY516" s="5"/>
      <c r="BZ516" s="5"/>
      <c r="CA516" s="5"/>
      <c r="CB516" s="5"/>
      <c r="CC516" s="5"/>
      <c r="CD516" s="5"/>
      <c r="CE516" s="5"/>
      <c r="CF516" s="5"/>
      <c r="CG516" s="5"/>
      <c r="CH516" s="5"/>
      <c r="CI516" s="5"/>
    </row>
    <row r="517" spans="23:87" x14ac:dyDescent="0.2">
      <c r="W517" s="5"/>
      <c r="X517" s="5"/>
      <c r="Y517" s="5"/>
      <c r="BC517" s="5"/>
      <c r="BD517" s="5"/>
      <c r="BE517" s="5"/>
      <c r="BG517" s="5"/>
      <c r="BH517" s="5"/>
      <c r="BI517" s="5"/>
      <c r="BK517" s="5"/>
      <c r="BL517" s="5"/>
      <c r="BM517" s="5"/>
      <c r="BO517" s="5"/>
      <c r="BP517" s="5"/>
      <c r="BQ517" s="5"/>
      <c r="BR517" s="5"/>
      <c r="BS517" s="5"/>
      <c r="BT517" s="5"/>
      <c r="BU517" s="5"/>
      <c r="BV517" s="5"/>
      <c r="BW517" s="5"/>
      <c r="BX517" s="5"/>
      <c r="BY517" s="5"/>
      <c r="BZ517" s="5"/>
      <c r="CA517" s="5"/>
      <c r="CB517" s="5"/>
      <c r="CC517" s="5"/>
      <c r="CD517" s="5"/>
      <c r="CE517" s="5"/>
      <c r="CF517" s="5"/>
      <c r="CG517" s="5"/>
      <c r="CH517" s="5"/>
      <c r="CI517" s="5"/>
    </row>
    <row r="518" spans="23:87" x14ac:dyDescent="0.2">
      <c r="W518" s="5"/>
      <c r="X518" s="5"/>
      <c r="Y518" s="5"/>
      <c r="BC518" s="5"/>
      <c r="BD518" s="5"/>
      <c r="BE518" s="5"/>
      <c r="BG518" s="5"/>
      <c r="BH518" s="5"/>
      <c r="BI518" s="5"/>
      <c r="BK518" s="5"/>
      <c r="BL518" s="5"/>
      <c r="BM518" s="5"/>
      <c r="BO518" s="5"/>
      <c r="BP518" s="5"/>
      <c r="BQ518" s="5"/>
      <c r="BR518" s="5"/>
      <c r="BS518" s="5"/>
      <c r="BT518" s="5"/>
      <c r="BU518" s="5"/>
      <c r="BV518" s="5"/>
      <c r="BW518" s="5"/>
      <c r="BX518" s="5"/>
      <c r="BY518" s="5"/>
      <c r="BZ518" s="5"/>
      <c r="CA518" s="5"/>
      <c r="CB518" s="5"/>
      <c r="CC518" s="5"/>
      <c r="CD518" s="5"/>
      <c r="CE518" s="5"/>
      <c r="CF518" s="5"/>
      <c r="CG518" s="5"/>
      <c r="CH518" s="5"/>
      <c r="CI518" s="5"/>
    </row>
    <row r="519" spans="23:87" x14ac:dyDescent="0.2">
      <c r="W519" s="5"/>
      <c r="X519" s="5"/>
      <c r="Y519" s="5"/>
      <c r="BC519" s="5"/>
      <c r="BD519" s="5"/>
      <c r="BE519" s="5"/>
      <c r="BG519" s="5"/>
      <c r="BH519" s="5"/>
      <c r="BI519" s="5"/>
      <c r="BK519" s="5"/>
      <c r="BL519" s="5"/>
      <c r="BM519" s="5"/>
      <c r="BO519" s="5"/>
      <c r="BP519" s="5"/>
      <c r="BQ519" s="5"/>
      <c r="BR519" s="5"/>
      <c r="BS519" s="5"/>
      <c r="BT519" s="5"/>
      <c r="BU519" s="5"/>
      <c r="BV519" s="5"/>
      <c r="BW519" s="5"/>
      <c r="BX519" s="5"/>
      <c r="BY519" s="5"/>
      <c r="BZ519" s="5"/>
      <c r="CA519" s="5"/>
      <c r="CB519" s="5"/>
      <c r="CC519" s="5"/>
      <c r="CD519" s="5"/>
      <c r="CE519" s="5"/>
      <c r="CF519" s="5"/>
      <c r="CG519" s="5"/>
      <c r="CH519" s="5"/>
      <c r="CI519" s="5"/>
    </row>
    <row r="520" spans="23:87" x14ac:dyDescent="0.2">
      <c r="W520" s="5"/>
      <c r="X520" s="5"/>
      <c r="Y520" s="5"/>
      <c r="BC520" s="5"/>
      <c r="BD520" s="5"/>
      <c r="BE520" s="5"/>
      <c r="BG520" s="5"/>
      <c r="BH520" s="5"/>
      <c r="BI520" s="5"/>
      <c r="BK520" s="5"/>
      <c r="BL520" s="5"/>
      <c r="BM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</row>
    <row r="521" spans="23:87" x14ac:dyDescent="0.2">
      <c r="W521" s="5"/>
      <c r="X521" s="5"/>
      <c r="Y521" s="5"/>
      <c r="BC521" s="5"/>
      <c r="BD521" s="5"/>
      <c r="BE521" s="5"/>
      <c r="BG521" s="5"/>
      <c r="BH521" s="5"/>
      <c r="BI521" s="5"/>
      <c r="BK521" s="5"/>
      <c r="BL521" s="5"/>
      <c r="BM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</row>
    <row r="522" spans="23:87" x14ac:dyDescent="0.2">
      <c r="W522" s="5"/>
      <c r="X522" s="5"/>
      <c r="Y522" s="5"/>
      <c r="BC522" s="5"/>
      <c r="BD522" s="5"/>
      <c r="BE522" s="5"/>
      <c r="BG522" s="5"/>
      <c r="BH522" s="5"/>
      <c r="BI522" s="5"/>
      <c r="BK522" s="5"/>
      <c r="BL522" s="5"/>
      <c r="BM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</row>
    <row r="523" spans="23:87" x14ac:dyDescent="0.2">
      <c r="W523" s="5"/>
      <c r="X523" s="5"/>
      <c r="Y523" s="5"/>
      <c r="BC523" s="5"/>
      <c r="BD523" s="5"/>
      <c r="BE523" s="5"/>
      <c r="BG523" s="5"/>
      <c r="BH523" s="5"/>
      <c r="BI523" s="5"/>
      <c r="BK523" s="5"/>
      <c r="BL523" s="5"/>
      <c r="BM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</row>
    <row r="524" spans="23:87" x14ac:dyDescent="0.2">
      <c r="W524" s="5"/>
      <c r="X524" s="5"/>
      <c r="Y524" s="5"/>
      <c r="BC524" s="5"/>
      <c r="BD524" s="5"/>
      <c r="BE524" s="5"/>
      <c r="BG524" s="5"/>
      <c r="BH524" s="5"/>
      <c r="BI524" s="5"/>
      <c r="BK524" s="5"/>
      <c r="BL524" s="5"/>
      <c r="BM524" s="5"/>
      <c r="BO524" s="5"/>
      <c r="BP524" s="5"/>
      <c r="BQ524" s="5"/>
      <c r="BR524" s="5"/>
      <c r="BS524" s="5"/>
      <c r="BT524" s="5"/>
      <c r="BU524" s="5"/>
      <c r="BV524" s="5"/>
      <c r="BW524" s="5"/>
      <c r="BX524" s="5"/>
      <c r="BY524" s="5"/>
      <c r="BZ524" s="5"/>
      <c r="CA524" s="5"/>
      <c r="CB524" s="5"/>
      <c r="CC524" s="5"/>
      <c r="CD524" s="5"/>
      <c r="CE524" s="5"/>
      <c r="CF524" s="5"/>
      <c r="CG524" s="5"/>
      <c r="CH524" s="5"/>
      <c r="CI524" s="5"/>
    </row>
    <row r="525" spans="23:87" x14ac:dyDescent="0.2">
      <c r="W525" s="5"/>
      <c r="X525" s="5"/>
      <c r="Y525" s="5"/>
      <c r="BC525" s="5"/>
      <c r="BD525" s="5"/>
      <c r="BE525" s="5"/>
      <c r="BG525" s="5"/>
      <c r="BH525" s="5"/>
      <c r="BI525" s="5"/>
      <c r="BK525" s="5"/>
      <c r="BL525" s="5"/>
      <c r="BM525" s="5"/>
      <c r="BO525" s="5"/>
      <c r="BP525" s="5"/>
      <c r="BQ525" s="5"/>
      <c r="BR525" s="5"/>
      <c r="BS525" s="5"/>
      <c r="BT525" s="5"/>
      <c r="BU525" s="5"/>
      <c r="BV525" s="5"/>
      <c r="BW525" s="5"/>
      <c r="BX525" s="5"/>
      <c r="BY525" s="5"/>
      <c r="BZ525" s="5"/>
      <c r="CA525" s="5"/>
      <c r="CB525" s="5"/>
      <c r="CC525" s="5"/>
      <c r="CD525" s="5"/>
      <c r="CE525" s="5"/>
      <c r="CF525" s="5"/>
      <c r="CG525" s="5"/>
      <c r="CH525" s="5"/>
      <c r="CI525" s="5"/>
    </row>
    <row r="526" spans="23:87" x14ac:dyDescent="0.2">
      <c r="W526" s="5"/>
      <c r="X526" s="5"/>
      <c r="Y526" s="5"/>
      <c r="BC526" s="5"/>
      <c r="BD526" s="5"/>
      <c r="BE526" s="5"/>
      <c r="BG526" s="5"/>
      <c r="BH526" s="5"/>
      <c r="BI526" s="5"/>
      <c r="BK526" s="5"/>
      <c r="BL526" s="5"/>
      <c r="BM526" s="5"/>
      <c r="BO526" s="5"/>
      <c r="BP526" s="5"/>
      <c r="BQ526" s="5"/>
      <c r="BR526" s="5"/>
      <c r="BS526" s="5"/>
      <c r="BT526" s="5"/>
      <c r="BU526" s="5"/>
      <c r="BV526" s="5"/>
      <c r="BW526" s="5"/>
      <c r="BX526" s="5"/>
      <c r="BY526" s="5"/>
      <c r="BZ526" s="5"/>
      <c r="CA526" s="5"/>
      <c r="CB526" s="5"/>
      <c r="CC526" s="5"/>
      <c r="CD526" s="5"/>
      <c r="CE526" s="5"/>
      <c r="CF526" s="5"/>
      <c r="CG526" s="5"/>
      <c r="CH526" s="5"/>
      <c r="CI526" s="5"/>
    </row>
    <row r="527" spans="23:87" x14ac:dyDescent="0.2">
      <c r="W527" s="5"/>
      <c r="X527" s="5"/>
      <c r="Y527" s="5"/>
      <c r="BC527" s="5"/>
      <c r="BD527" s="5"/>
      <c r="BE527" s="5"/>
      <c r="BG527" s="5"/>
      <c r="BH527" s="5"/>
      <c r="BI527" s="5"/>
      <c r="BK527" s="5"/>
      <c r="BL527" s="5"/>
      <c r="BM527" s="5"/>
      <c r="BO527" s="5"/>
      <c r="BP527" s="5"/>
      <c r="BQ527" s="5"/>
      <c r="BR527" s="5"/>
      <c r="BS527" s="5"/>
      <c r="BT527" s="5"/>
      <c r="BU527" s="5"/>
      <c r="BV527" s="5"/>
      <c r="BW527" s="5"/>
      <c r="BX527" s="5"/>
      <c r="BY527" s="5"/>
      <c r="BZ527" s="5"/>
      <c r="CA527" s="5"/>
      <c r="CB527" s="5"/>
      <c r="CC527" s="5"/>
      <c r="CD527" s="5"/>
      <c r="CE527" s="5"/>
      <c r="CF527" s="5"/>
      <c r="CG527" s="5"/>
      <c r="CH527" s="5"/>
      <c r="CI527" s="5"/>
    </row>
    <row r="528" spans="23:87" x14ac:dyDescent="0.2">
      <c r="W528" s="5"/>
      <c r="X528" s="5"/>
      <c r="Y528" s="5"/>
      <c r="BC528" s="5"/>
      <c r="BD528" s="5"/>
      <c r="BE528" s="5"/>
      <c r="BG528" s="5"/>
      <c r="BH528" s="5"/>
      <c r="BI528" s="5"/>
      <c r="BK528" s="5"/>
      <c r="BL528" s="5"/>
      <c r="BM528" s="5"/>
      <c r="BO528" s="5"/>
      <c r="BP528" s="5"/>
      <c r="BQ528" s="5"/>
      <c r="BR528" s="5"/>
      <c r="BS528" s="5"/>
      <c r="BT528" s="5"/>
      <c r="BU528" s="5"/>
      <c r="BV528" s="5"/>
      <c r="BW528" s="5"/>
      <c r="BX528" s="5"/>
      <c r="BY528" s="5"/>
      <c r="BZ528" s="5"/>
      <c r="CA528" s="5"/>
      <c r="CB528" s="5"/>
      <c r="CC528" s="5"/>
      <c r="CD528" s="5"/>
      <c r="CE528" s="5"/>
      <c r="CF528" s="5"/>
      <c r="CG528" s="5"/>
      <c r="CH528" s="5"/>
      <c r="CI528" s="5"/>
    </row>
    <row r="529" spans="23:87" x14ac:dyDescent="0.2">
      <c r="W529" s="5"/>
      <c r="X529" s="5"/>
      <c r="Y529" s="5"/>
      <c r="BC529" s="5"/>
      <c r="BD529" s="5"/>
      <c r="BE529" s="5"/>
      <c r="BG529" s="5"/>
      <c r="BH529" s="5"/>
      <c r="BI529" s="5"/>
      <c r="BK529" s="5"/>
      <c r="BL529" s="5"/>
      <c r="BM529" s="5"/>
      <c r="BO529" s="5"/>
      <c r="BP529" s="5"/>
      <c r="BQ529" s="5"/>
      <c r="BR529" s="5"/>
      <c r="BS529" s="5"/>
      <c r="BT529" s="5"/>
      <c r="BU529" s="5"/>
      <c r="BV529" s="5"/>
      <c r="BW529" s="5"/>
      <c r="BX529" s="5"/>
      <c r="BY529" s="5"/>
      <c r="BZ529" s="5"/>
      <c r="CA529" s="5"/>
      <c r="CB529" s="5"/>
      <c r="CC529" s="5"/>
      <c r="CD529" s="5"/>
      <c r="CE529" s="5"/>
      <c r="CF529" s="5"/>
      <c r="CG529" s="5"/>
      <c r="CH529" s="5"/>
      <c r="CI529" s="5"/>
    </row>
    <row r="530" spans="23:87" x14ac:dyDescent="0.2">
      <c r="W530" s="5"/>
      <c r="X530" s="5"/>
      <c r="Y530" s="5"/>
      <c r="BC530" s="5"/>
      <c r="BD530" s="5"/>
      <c r="BE530" s="5"/>
      <c r="BG530" s="5"/>
      <c r="BH530" s="5"/>
      <c r="BI530" s="5"/>
      <c r="BK530" s="5"/>
      <c r="BL530" s="5"/>
      <c r="BM530" s="5"/>
      <c r="BO530" s="5"/>
      <c r="BP530" s="5"/>
      <c r="BQ530" s="5"/>
      <c r="BR530" s="5"/>
      <c r="BS530" s="5"/>
      <c r="BT530" s="5"/>
      <c r="BU530" s="5"/>
      <c r="BV530" s="5"/>
      <c r="BW530" s="5"/>
      <c r="BX530" s="5"/>
      <c r="BY530" s="5"/>
      <c r="BZ530" s="5"/>
      <c r="CA530" s="5"/>
      <c r="CB530" s="5"/>
      <c r="CC530" s="5"/>
      <c r="CD530" s="5"/>
      <c r="CE530" s="5"/>
      <c r="CF530" s="5"/>
      <c r="CG530" s="5"/>
      <c r="CH530" s="5"/>
      <c r="CI530" s="5"/>
    </row>
    <row r="531" spans="23:87" x14ac:dyDescent="0.2">
      <c r="W531" s="5"/>
      <c r="X531" s="5"/>
      <c r="Y531" s="5"/>
      <c r="BC531" s="5"/>
      <c r="BD531" s="5"/>
      <c r="BE531" s="5"/>
      <c r="BG531" s="5"/>
      <c r="BH531" s="5"/>
      <c r="BI531" s="5"/>
      <c r="BK531" s="5"/>
      <c r="BL531" s="5"/>
      <c r="BM531" s="5"/>
      <c r="BO531" s="5"/>
      <c r="BP531" s="5"/>
      <c r="BQ531" s="5"/>
      <c r="BR531" s="5"/>
      <c r="BS531" s="5"/>
      <c r="BT531" s="5"/>
      <c r="BU531" s="5"/>
      <c r="BV531" s="5"/>
      <c r="BW531" s="5"/>
      <c r="BX531" s="5"/>
      <c r="BY531" s="5"/>
      <c r="BZ531" s="5"/>
      <c r="CA531" s="5"/>
      <c r="CB531" s="5"/>
      <c r="CC531" s="5"/>
      <c r="CD531" s="5"/>
      <c r="CE531" s="5"/>
      <c r="CF531" s="5"/>
      <c r="CG531" s="5"/>
      <c r="CH531" s="5"/>
      <c r="CI531" s="5"/>
    </row>
    <row r="532" spans="23:87" x14ac:dyDescent="0.2">
      <c r="W532" s="5"/>
      <c r="X532" s="5"/>
      <c r="Y532" s="5"/>
      <c r="BC532" s="5"/>
      <c r="BD532" s="5"/>
      <c r="BE532" s="5"/>
      <c r="BG532" s="5"/>
      <c r="BH532" s="5"/>
      <c r="BI532" s="5"/>
      <c r="BK532" s="5"/>
      <c r="BL532" s="5"/>
      <c r="BM532" s="5"/>
      <c r="BO532" s="5"/>
      <c r="BP532" s="5"/>
      <c r="BQ532" s="5"/>
      <c r="BR532" s="5"/>
      <c r="BS532" s="5"/>
      <c r="BT532" s="5"/>
      <c r="BU532" s="5"/>
      <c r="BV532" s="5"/>
      <c r="BW532" s="5"/>
      <c r="BX532" s="5"/>
      <c r="BY532" s="5"/>
      <c r="BZ532" s="5"/>
      <c r="CA532" s="5"/>
      <c r="CB532" s="5"/>
      <c r="CC532" s="5"/>
      <c r="CD532" s="5"/>
      <c r="CE532" s="5"/>
      <c r="CF532" s="5"/>
      <c r="CG532" s="5"/>
      <c r="CH532" s="5"/>
      <c r="CI532" s="5"/>
    </row>
    <row r="533" spans="23:87" x14ac:dyDescent="0.2">
      <c r="W533" s="5"/>
      <c r="X533" s="5"/>
      <c r="Y533" s="5"/>
      <c r="BC533" s="5"/>
      <c r="BD533" s="5"/>
      <c r="BE533" s="5"/>
      <c r="BG533" s="5"/>
      <c r="BH533" s="5"/>
      <c r="BI533" s="5"/>
      <c r="BK533" s="5"/>
      <c r="BL533" s="5"/>
      <c r="BM533" s="5"/>
      <c r="BO533" s="5"/>
      <c r="BP533" s="5"/>
      <c r="BQ533" s="5"/>
      <c r="BR533" s="5"/>
      <c r="BS533" s="5"/>
      <c r="BT533" s="5"/>
      <c r="BU533" s="5"/>
      <c r="BV533" s="5"/>
      <c r="BW533" s="5"/>
      <c r="BX533" s="5"/>
      <c r="BY533" s="5"/>
      <c r="BZ533" s="5"/>
      <c r="CA533" s="5"/>
      <c r="CB533" s="5"/>
      <c r="CC533" s="5"/>
      <c r="CD533" s="5"/>
      <c r="CE533" s="5"/>
      <c r="CF533" s="5"/>
      <c r="CG533" s="5"/>
      <c r="CH533" s="5"/>
      <c r="CI533" s="5"/>
    </row>
    <row r="534" spans="23:87" x14ac:dyDescent="0.2">
      <c r="W534" s="5"/>
      <c r="X534" s="5"/>
      <c r="Y534" s="5"/>
      <c r="BC534" s="5"/>
      <c r="BD534" s="5"/>
      <c r="BE534" s="5"/>
      <c r="BG534" s="5"/>
      <c r="BH534" s="5"/>
      <c r="BI534" s="5"/>
      <c r="BK534" s="5"/>
      <c r="BL534" s="5"/>
      <c r="BM534" s="5"/>
      <c r="BO534" s="5"/>
      <c r="BP534" s="5"/>
      <c r="BQ534" s="5"/>
      <c r="BR534" s="5"/>
      <c r="BS534" s="5"/>
      <c r="BT534" s="5"/>
      <c r="BU534" s="5"/>
      <c r="BV534" s="5"/>
      <c r="BW534" s="5"/>
      <c r="BX534" s="5"/>
      <c r="BY534" s="5"/>
      <c r="BZ534" s="5"/>
      <c r="CA534" s="5"/>
      <c r="CB534" s="5"/>
      <c r="CC534" s="5"/>
      <c r="CD534" s="5"/>
      <c r="CE534" s="5"/>
      <c r="CF534" s="5"/>
      <c r="CG534" s="5"/>
      <c r="CH534" s="5"/>
      <c r="CI534" s="5"/>
    </row>
    <row r="535" spans="23:87" x14ac:dyDescent="0.2">
      <c r="W535" s="5"/>
      <c r="X535" s="5"/>
      <c r="Y535" s="5"/>
      <c r="BC535" s="5"/>
      <c r="BD535" s="5"/>
      <c r="BE535" s="5"/>
      <c r="BG535" s="5"/>
      <c r="BH535" s="5"/>
      <c r="BI535" s="5"/>
      <c r="BK535" s="5"/>
      <c r="BL535" s="5"/>
      <c r="BM535" s="5"/>
      <c r="BO535" s="5"/>
      <c r="BP535" s="5"/>
      <c r="BQ535" s="5"/>
      <c r="BR535" s="5"/>
      <c r="BS535" s="5"/>
      <c r="BT535" s="5"/>
      <c r="BU535" s="5"/>
      <c r="BV535" s="5"/>
      <c r="BW535" s="5"/>
      <c r="BX535" s="5"/>
      <c r="BY535" s="5"/>
      <c r="BZ535" s="5"/>
      <c r="CA535" s="5"/>
      <c r="CB535" s="5"/>
      <c r="CC535" s="5"/>
      <c r="CD535" s="5"/>
      <c r="CE535" s="5"/>
      <c r="CF535" s="5"/>
      <c r="CG535" s="5"/>
      <c r="CH535" s="5"/>
      <c r="CI535" s="5"/>
    </row>
    <row r="536" spans="23:87" x14ac:dyDescent="0.2">
      <c r="W536" s="5"/>
      <c r="X536" s="5"/>
      <c r="Y536" s="5"/>
      <c r="BC536" s="5"/>
      <c r="BD536" s="5"/>
      <c r="BE536" s="5"/>
      <c r="BG536" s="5"/>
      <c r="BH536" s="5"/>
      <c r="BI536" s="5"/>
      <c r="BK536" s="5"/>
      <c r="BL536" s="5"/>
      <c r="BM536" s="5"/>
      <c r="BO536" s="5"/>
      <c r="BP536" s="5"/>
      <c r="BQ536" s="5"/>
      <c r="BR536" s="5"/>
      <c r="BS536" s="5"/>
      <c r="BT536" s="5"/>
      <c r="BU536" s="5"/>
      <c r="BV536" s="5"/>
      <c r="BW536" s="5"/>
      <c r="BX536" s="5"/>
      <c r="BY536" s="5"/>
      <c r="BZ536" s="5"/>
      <c r="CA536" s="5"/>
      <c r="CB536" s="5"/>
      <c r="CC536" s="5"/>
      <c r="CD536" s="5"/>
      <c r="CE536" s="5"/>
      <c r="CF536" s="5"/>
      <c r="CG536" s="5"/>
      <c r="CH536" s="5"/>
      <c r="CI536" s="5"/>
    </row>
    <row r="537" spans="23:87" x14ac:dyDescent="0.2">
      <c r="W537" s="5"/>
      <c r="X537" s="5"/>
      <c r="Y537" s="5"/>
      <c r="BC537" s="5"/>
      <c r="BD537" s="5"/>
      <c r="BE537" s="5"/>
      <c r="BG537" s="5"/>
      <c r="BH537" s="5"/>
      <c r="BI537" s="5"/>
      <c r="BK537" s="5"/>
      <c r="BL537" s="5"/>
      <c r="BM537" s="5"/>
      <c r="BO537" s="5"/>
      <c r="BP537" s="5"/>
      <c r="BQ537" s="5"/>
      <c r="BR537" s="5"/>
      <c r="BS537" s="5"/>
      <c r="BT537" s="5"/>
      <c r="BU537" s="5"/>
      <c r="BV537" s="5"/>
      <c r="BW537" s="5"/>
      <c r="BX537" s="5"/>
      <c r="BY537" s="5"/>
      <c r="BZ537" s="5"/>
      <c r="CA537" s="5"/>
      <c r="CB537" s="5"/>
      <c r="CC537" s="5"/>
      <c r="CD537" s="5"/>
      <c r="CE537" s="5"/>
      <c r="CF537" s="5"/>
      <c r="CG537" s="5"/>
      <c r="CH537" s="5"/>
      <c r="CI537" s="5"/>
    </row>
    <row r="538" spans="23:87" x14ac:dyDescent="0.2">
      <c r="W538" s="5"/>
      <c r="X538" s="5"/>
      <c r="Y538" s="5"/>
      <c r="BC538" s="5"/>
      <c r="BD538" s="5"/>
      <c r="BE538" s="5"/>
      <c r="BG538" s="5"/>
      <c r="BH538" s="5"/>
      <c r="BI538" s="5"/>
      <c r="BK538" s="5"/>
      <c r="BL538" s="5"/>
      <c r="BM538" s="5"/>
      <c r="BO538" s="5"/>
      <c r="BP538" s="5"/>
      <c r="BQ538" s="5"/>
      <c r="BR538" s="5"/>
      <c r="BS538" s="5"/>
      <c r="BT538" s="5"/>
      <c r="BU538" s="5"/>
      <c r="BV538" s="5"/>
      <c r="BW538" s="5"/>
      <c r="BX538" s="5"/>
      <c r="BY538" s="5"/>
      <c r="BZ538" s="5"/>
      <c r="CA538" s="5"/>
      <c r="CB538" s="5"/>
      <c r="CC538" s="5"/>
      <c r="CD538" s="5"/>
      <c r="CE538" s="5"/>
      <c r="CF538" s="5"/>
      <c r="CG538" s="5"/>
      <c r="CH538" s="5"/>
      <c r="CI538" s="5"/>
    </row>
    <row r="539" spans="23:87" x14ac:dyDescent="0.2">
      <c r="W539" s="5"/>
      <c r="X539" s="5"/>
      <c r="Y539" s="5"/>
      <c r="BC539" s="5"/>
      <c r="BD539" s="5"/>
      <c r="BE539" s="5"/>
      <c r="BG539" s="5"/>
      <c r="BH539" s="5"/>
      <c r="BI539" s="5"/>
      <c r="BK539" s="5"/>
      <c r="BL539" s="5"/>
      <c r="BM539" s="5"/>
      <c r="BO539" s="5"/>
      <c r="BP539" s="5"/>
      <c r="BQ539" s="5"/>
      <c r="BR539" s="5"/>
      <c r="BS539" s="5"/>
      <c r="BT539" s="5"/>
      <c r="BU539" s="5"/>
      <c r="BV539" s="5"/>
      <c r="BW539" s="5"/>
      <c r="BX539" s="5"/>
      <c r="BY539" s="5"/>
      <c r="BZ539" s="5"/>
      <c r="CA539" s="5"/>
      <c r="CB539" s="5"/>
      <c r="CC539" s="5"/>
      <c r="CD539" s="5"/>
      <c r="CE539" s="5"/>
      <c r="CF539" s="5"/>
      <c r="CG539" s="5"/>
      <c r="CH539" s="5"/>
      <c r="CI539" s="5"/>
    </row>
    <row r="540" spans="23:87" x14ac:dyDescent="0.2">
      <c r="W540" s="5"/>
      <c r="X540" s="5"/>
      <c r="Y540" s="5"/>
      <c r="BC540" s="5"/>
      <c r="BD540" s="5"/>
      <c r="BE540" s="5"/>
      <c r="BG540" s="5"/>
      <c r="BH540" s="5"/>
      <c r="BI540" s="5"/>
      <c r="BK540" s="5"/>
      <c r="BL540" s="5"/>
      <c r="BM540" s="5"/>
      <c r="BO540" s="5"/>
      <c r="BP540" s="5"/>
      <c r="BQ540" s="5"/>
      <c r="BR540" s="5"/>
      <c r="BS540" s="5"/>
      <c r="BT540" s="5"/>
      <c r="BU540" s="5"/>
      <c r="BV540" s="5"/>
      <c r="BW540" s="5"/>
      <c r="BX540" s="5"/>
      <c r="BY540" s="5"/>
      <c r="BZ540" s="5"/>
      <c r="CA540" s="5"/>
      <c r="CB540" s="5"/>
      <c r="CC540" s="5"/>
      <c r="CD540" s="5"/>
      <c r="CE540" s="5"/>
      <c r="CF540" s="5"/>
      <c r="CG540" s="5"/>
      <c r="CH540" s="5"/>
      <c r="CI540" s="5"/>
    </row>
    <row r="541" spans="23:87" x14ac:dyDescent="0.2">
      <c r="W541" s="5"/>
      <c r="X541" s="5"/>
      <c r="Y541" s="5"/>
      <c r="BC541" s="5"/>
      <c r="BD541" s="5"/>
      <c r="BE541" s="5"/>
      <c r="BG541" s="5"/>
      <c r="BH541" s="5"/>
      <c r="BI541" s="5"/>
      <c r="BK541" s="5"/>
      <c r="BL541" s="5"/>
      <c r="BM541" s="5"/>
      <c r="BO541" s="5"/>
      <c r="BP541" s="5"/>
      <c r="BQ541" s="5"/>
      <c r="BR541" s="5"/>
      <c r="BS541" s="5"/>
      <c r="BT541" s="5"/>
      <c r="BU541" s="5"/>
      <c r="BV541" s="5"/>
      <c r="BW541" s="5"/>
      <c r="BX541" s="5"/>
      <c r="BY541" s="5"/>
      <c r="BZ541" s="5"/>
      <c r="CA541" s="5"/>
      <c r="CB541" s="5"/>
      <c r="CC541" s="5"/>
      <c r="CD541" s="5"/>
      <c r="CE541" s="5"/>
      <c r="CF541" s="5"/>
      <c r="CG541" s="5"/>
      <c r="CH541" s="5"/>
      <c r="CI541" s="5"/>
    </row>
    <row r="542" spans="23:87" x14ac:dyDescent="0.2">
      <c r="W542" s="5"/>
      <c r="X542" s="5"/>
      <c r="Y542" s="5"/>
      <c r="BC542" s="5"/>
      <c r="BD542" s="5"/>
      <c r="BE542" s="5"/>
      <c r="BG542" s="5"/>
      <c r="BH542" s="5"/>
      <c r="BI542" s="5"/>
      <c r="BK542" s="5"/>
      <c r="BL542" s="5"/>
      <c r="BM542" s="5"/>
      <c r="BO542" s="5"/>
      <c r="BP542" s="5"/>
      <c r="BQ542" s="5"/>
      <c r="BR542" s="5"/>
      <c r="BS542" s="5"/>
      <c r="BT542" s="5"/>
      <c r="BU542" s="5"/>
      <c r="BV542" s="5"/>
      <c r="BW542" s="5"/>
      <c r="BX542" s="5"/>
      <c r="BY542" s="5"/>
      <c r="BZ542" s="5"/>
      <c r="CA542" s="5"/>
      <c r="CB542" s="5"/>
      <c r="CC542" s="5"/>
      <c r="CD542" s="5"/>
      <c r="CE542" s="5"/>
      <c r="CF542" s="5"/>
      <c r="CG542" s="5"/>
      <c r="CH542" s="5"/>
      <c r="CI542" s="5"/>
    </row>
    <row r="543" spans="23:87" x14ac:dyDescent="0.2">
      <c r="W543" s="5"/>
      <c r="X543" s="5"/>
      <c r="Y543" s="5"/>
      <c r="BC543" s="5"/>
      <c r="BD543" s="5"/>
      <c r="BE543" s="5"/>
      <c r="BG543" s="5"/>
      <c r="BH543" s="5"/>
      <c r="BI543" s="5"/>
      <c r="BK543" s="5"/>
      <c r="BL543" s="5"/>
      <c r="BM543" s="5"/>
      <c r="BO543" s="5"/>
      <c r="BP543" s="5"/>
      <c r="BQ543" s="5"/>
      <c r="BR543" s="5"/>
      <c r="BS543" s="5"/>
      <c r="BT543" s="5"/>
      <c r="BU543" s="5"/>
      <c r="BV543" s="5"/>
      <c r="BW543" s="5"/>
      <c r="BX543" s="5"/>
      <c r="BY543" s="5"/>
      <c r="BZ543" s="5"/>
      <c r="CA543" s="5"/>
      <c r="CB543" s="5"/>
      <c r="CC543" s="5"/>
      <c r="CD543" s="5"/>
      <c r="CE543" s="5"/>
      <c r="CF543" s="5"/>
      <c r="CG543" s="5"/>
      <c r="CH543" s="5"/>
      <c r="CI543" s="5"/>
    </row>
    <row r="544" spans="23:87" x14ac:dyDescent="0.2">
      <c r="W544" s="5"/>
      <c r="X544" s="5"/>
      <c r="Y544" s="5"/>
      <c r="BC544" s="5"/>
      <c r="BD544" s="5"/>
      <c r="BE544" s="5"/>
      <c r="BG544" s="5"/>
      <c r="BH544" s="5"/>
      <c r="BI544" s="5"/>
      <c r="BK544" s="5"/>
      <c r="BL544" s="5"/>
      <c r="BM544" s="5"/>
      <c r="BO544" s="5"/>
      <c r="BP544" s="5"/>
      <c r="BQ544" s="5"/>
      <c r="BR544" s="5"/>
      <c r="BS544" s="5"/>
      <c r="BT544" s="5"/>
      <c r="BU544" s="5"/>
      <c r="BV544" s="5"/>
      <c r="BW544" s="5"/>
      <c r="BX544" s="5"/>
      <c r="BY544" s="5"/>
      <c r="BZ544" s="5"/>
      <c r="CA544" s="5"/>
      <c r="CB544" s="5"/>
      <c r="CC544" s="5"/>
      <c r="CD544" s="5"/>
      <c r="CE544" s="5"/>
      <c r="CF544" s="5"/>
      <c r="CG544" s="5"/>
      <c r="CH544" s="5"/>
      <c r="CI544" s="5"/>
    </row>
    <row r="545" spans="23:87" x14ac:dyDescent="0.2">
      <c r="W545" s="5"/>
      <c r="X545" s="5"/>
      <c r="Y545" s="5"/>
      <c r="BC545" s="5"/>
      <c r="BD545" s="5"/>
      <c r="BE545" s="5"/>
      <c r="BG545" s="5"/>
      <c r="BH545" s="5"/>
      <c r="BI545" s="5"/>
      <c r="BK545" s="5"/>
      <c r="BL545" s="5"/>
      <c r="BM545" s="5"/>
      <c r="BO545" s="5"/>
      <c r="BP545" s="5"/>
      <c r="BQ545" s="5"/>
      <c r="BR545" s="5"/>
      <c r="BS545" s="5"/>
      <c r="BT545" s="5"/>
      <c r="BU545" s="5"/>
      <c r="BV545" s="5"/>
      <c r="BW545" s="5"/>
      <c r="BX545" s="5"/>
      <c r="BY545" s="5"/>
      <c r="BZ545" s="5"/>
      <c r="CA545" s="5"/>
      <c r="CB545" s="5"/>
      <c r="CC545" s="5"/>
      <c r="CD545" s="5"/>
      <c r="CE545" s="5"/>
      <c r="CF545" s="5"/>
      <c r="CG545" s="5"/>
      <c r="CH545" s="5"/>
      <c r="CI545" s="5"/>
    </row>
    <row r="546" spans="23:87" x14ac:dyDescent="0.2">
      <c r="W546" s="5"/>
      <c r="X546" s="5"/>
      <c r="Y546" s="5"/>
      <c r="BC546" s="5"/>
      <c r="BD546" s="5"/>
      <c r="BE546" s="5"/>
      <c r="BG546" s="5"/>
      <c r="BH546" s="5"/>
      <c r="BI546" s="5"/>
      <c r="BK546" s="5"/>
      <c r="BL546" s="5"/>
      <c r="BM546" s="5"/>
      <c r="BO546" s="5"/>
      <c r="BP546" s="5"/>
      <c r="BQ546" s="5"/>
      <c r="BR546" s="5"/>
      <c r="BS546" s="5"/>
      <c r="BT546" s="5"/>
      <c r="BU546" s="5"/>
      <c r="BV546" s="5"/>
      <c r="BW546" s="5"/>
      <c r="BX546" s="5"/>
      <c r="BY546" s="5"/>
      <c r="BZ546" s="5"/>
      <c r="CA546" s="5"/>
      <c r="CB546" s="5"/>
      <c r="CC546" s="5"/>
      <c r="CD546" s="5"/>
      <c r="CE546" s="5"/>
      <c r="CF546" s="5"/>
      <c r="CG546" s="5"/>
      <c r="CH546" s="5"/>
      <c r="CI546" s="5"/>
    </row>
    <row r="547" spans="23:87" x14ac:dyDescent="0.2">
      <c r="W547" s="5"/>
      <c r="X547" s="5"/>
      <c r="Y547" s="5"/>
      <c r="BC547" s="5"/>
      <c r="BD547" s="5"/>
      <c r="BE547" s="5"/>
      <c r="BG547" s="5"/>
      <c r="BH547" s="5"/>
      <c r="BI547" s="5"/>
      <c r="BK547" s="5"/>
      <c r="BL547" s="5"/>
      <c r="BM547" s="5"/>
      <c r="BO547" s="5"/>
      <c r="BP547" s="5"/>
      <c r="BQ547" s="5"/>
      <c r="BR547" s="5"/>
      <c r="BS547" s="5"/>
      <c r="BT547" s="5"/>
      <c r="BU547" s="5"/>
      <c r="BV547" s="5"/>
      <c r="BW547" s="5"/>
      <c r="BX547" s="5"/>
      <c r="BY547" s="5"/>
      <c r="BZ547" s="5"/>
      <c r="CA547" s="5"/>
      <c r="CB547" s="5"/>
      <c r="CC547" s="5"/>
      <c r="CD547" s="5"/>
      <c r="CE547" s="5"/>
      <c r="CF547" s="5"/>
      <c r="CG547" s="5"/>
      <c r="CH547" s="5"/>
      <c r="CI547" s="5"/>
    </row>
    <row r="548" spans="23:87" x14ac:dyDescent="0.2">
      <c r="W548" s="5"/>
      <c r="X548" s="5"/>
      <c r="Y548" s="5"/>
      <c r="BC548" s="5"/>
      <c r="BD548" s="5"/>
      <c r="BE548" s="5"/>
      <c r="BG548" s="5"/>
      <c r="BH548" s="5"/>
      <c r="BI548" s="5"/>
      <c r="BK548" s="5"/>
      <c r="BL548" s="5"/>
      <c r="BM548" s="5"/>
      <c r="BO548" s="5"/>
      <c r="BP548" s="5"/>
      <c r="BQ548" s="5"/>
      <c r="BR548" s="5"/>
      <c r="BS548" s="5"/>
      <c r="BT548" s="5"/>
      <c r="BU548" s="5"/>
      <c r="BV548" s="5"/>
      <c r="BW548" s="5"/>
      <c r="BX548" s="5"/>
      <c r="BY548" s="5"/>
      <c r="BZ548" s="5"/>
      <c r="CA548" s="5"/>
      <c r="CB548" s="5"/>
      <c r="CC548" s="5"/>
      <c r="CD548" s="5"/>
      <c r="CE548" s="5"/>
      <c r="CF548" s="5"/>
      <c r="CG548" s="5"/>
      <c r="CH548" s="5"/>
      <c r="CI548" s="5"/>
    </row>
    <row r="549" spans="23:87" x14ac:dyDescent="0.2">
      <c r="W549" s="5"/>
      <c r="X549" s="5"/>
      <c r="Y549" s="5"/>
      <c r="BC549" s="5"/>
      <c r="BD549" s="5"/>
      <c r="BE549" s="5"/>
      <c r="BG549" s="5"/>
      <c r="BH549" s="5"/>
      <c r="BI549" s="5"/>
      <c r="BK549" s="5"/>
      <c r="BL549" s="5"/>
      <c r="BM549" s="5"/>
      <c r="BO549" s="5"/>
      <c r="BP549" s="5"/>
      <c r="BQ549" s="5"/>
      <c r="BR549" s="5"/>
      <c r="BS549" s="5"/>
      <c r="BT549" s="5"/>
      <c r="BU549" s="5"/>
      <c r="BV549" s="5"/>
      <c r="BW549" s="5"/>
      <c r="BX549" s="5"/>
      <c r="BY549" s="5"/>
      <c r="BZ549" s="5"/>
      <c r="CA549" s="5"/>
      <c r="CB549" s="5"/>
      <c r="CC549" s="5"/>
      <c r="CD549" s="5"/>
      <c r="CE549" s="5"/>
      <c r="CF549" s="5"/>
      <c r="CG549" s="5"/>
      <c r="CH549" s="5"/>
      <c r="CI549" s="5"/>
    </row>
    <row r="550" spans="23:87" x14ac:dyDescent="0.2">
      <c r="W550" s="5"/>
      <c r="X550" s="5"/>
      <c r="Y550" s="5"/>
      <c r="BC550" s="5"/>
      <c r="BD550" s="5"/>
      <c r="BE550" s="5"/>
      <c r="BG550" s="5"/>
      <c r="BH550" s="5"/>
      <c r="BI550" s="5"/>
      <c r="BK550" s="5"/>
      <c r="BL550" s="5"/>
      <c r="BM550" s="5"/>
      <c r="BO550" s="5"/>
      <c r="BP550" s="5"/>
      <c r="BQ550" s="5"/>
      <c r="BR550" s="5"/>
      <c r="BS550" s="5"/>
      <c r="BT550" s="5"/>
      <c r="BU550" s="5"/>
      <c r="BV550" s="5"/>
      <c r="BW550" s="5"/>
      <c r="BX550" s="5"/>
      <c r="BY550" s="5"/>
      <c r="BZ550" s="5"/>
      <c r="CA550" s="5"/>
      <c r="CB550" s="5"/>
      <c r="CC550" s="5"/>
      <c r="CD550" s="5"/>
      <c r="CE550" s="5"/>
      <c r="CF550" s="5"/>
      <c r="CG550" s="5"/>
      <c r="CH550" s="5"/>
      <c r="CI550" s="5"/>
    </row>
    <row r="551" spans="23:87" x14ac:dyDescent="0.2">
      <c r="W551" s="5"/>
      <c r="X551" s="5"/>
      <c r="Y551" s="5"/>
      <c r="BC551" s="5"/>
      <c r="BD551" s="5"/>
      <c r="BE551" s="5"/>
      <c r="BG551" s="5"/>
      <c r="BH551" s="5"/>
      <c r="BI551" s="5"/>
      <c r="BK551" s="5"/>
      <c r="BL551" s="5"/>
      <c r="BM551" s="5"/>
      <c r="BO551" s="5"/>
      <c r="BP551" s="5"/>
      <c r="BQ551" s="5"/>
      <c r="BR551" s="5"/>
      <c r="BS551" s="5"/>
      <c r="BT551" s="5"/>
      <c r="BU551" s="5"/>
      <c r="BV551" s="5"/>
      <c r="BW551" s="5"/>
      <c r="BX551" s="5"/>
      <c r="BY551" s="5"/>
      <c r="BZ551" s="5"/>
      <c r="CA551" s="5"/>
      <c r="CB551" s="5"/>
      <c r="CC551" s="5"/>
      <c r="CD551" s="5"/>
      <c r="CE551" s="5"/>
      <c r="CF551" s="5"/>
      <c r="CG551" s="5"/>
      <c r="CH551" s="5"/>
      <c r="CI551" s="5"/>
    </row>
    <row r="552" spans="23:87" x14ac:dyDescent="0.2">
      <c r="W552" s="5"/>
      <c r="X552" s="5"/>
      <c r="Y552" s="5"/>
      <c r="BC552" s="5"/>
      <c r="BD552" s="5"/>
      <c r="BE552" s="5"/>
      <c r="BG552" s="5"/>
      <c r="BH552" s="5"/>
      <c r="BI552" s="5"/>
      <c r="BK552" s="5"/>
      <c r="BL552" s="5"/>
      <c r="BM552" s="5"/>
      <c r="BO552" s="5"/>
      <c r="BP552" s="5"/>
      <c r="BQ552" s="5"/>
      <c r="BR552" s="5"/>
      <c r="BS552" s="5"/>
      <c r="BT552" s="5"/>
      <c r="BU552" s="5"/>
      <c r="BV552" s="5"/>
      <c r="BW552" s="5"/>
      <c r="BX552" s="5"/>
      <c r="BY552" s="5"/>
      <c r="BZ552" s="5"/>
      <c r="CA552" s="5"/>
      <c r="CB552" s="5"/>
      <c r="CC552" s="5"/>
      <c r="CD552" s="5"/>
      <c r="CE552" s="5"/>
      <c r="CF552" s="5"/>
      <c r="CG552" s="5"/>
      <c r="CH552" s="5"/>
      <c r="CI552" s="5"/>
    </row>
    <row r="553" spans="23:87" x14ac:dyDescent="0.2">
      <c r="W553" s="5"/>
      <c r="X553" s="5"/>
      <c r="Y553" s="5"/>
      <c r="BC553" s="5"/>
      <c r="BD553" s="5"/>
      <c r="BE553" s="5"/>
      <c r="BG553" s="5"/>
      <c r="BH553" s="5"/>
      <c r="BI553" s="5"/>
      <c r="BK553" s="5"/>
      <c r="BL553" s="5"/>
      <c r="BM553" s="5"/>
      <c r="BO553" s="5"/>
      <c r="BP553" s="5"/>
      <c r="BQ553" s="5"/>
      <c r="BR553" s="5"/>
      <c r="BS553" s="5"/>
      <c r="BT553" s="5"/>
      <c r="BU553" s="5"/>
      <c r="BV553" s="5"/>
      <c r="BW553" s="5"/>
      <c r="BX553" s="5"/>
      <c r="BY553" s="5"/>
      <c r="BZ553" s="5"/>
      <c r="CA553" s="5"/>
      <c r="CB553" s="5"/>
      <c r="CC553" s="5"/>
      <c r="CD553" s="5"/>
      <c r="CE553" s="5"/>
      <c r="CF553" s="5"/>
      <c r="CG553" s="5"/>
      <c r="CH553" s="5"/>
      <c r="CI553" s="5"/>
    </row>
    <row r="554" spans="23:87" x14ac:dyDescent="0.2">
      <c r="W554" s="5"/>
      <c r="X554" s="5"/>
      <c r="Y554" s="5"/>
      <c r="BC554" s="5"/>
      <c r="BD554" s="5"/>
      <c r="BE554" s="5"/>
      <c r="BG554" s="5"/>
      <c r="BH554" s="5"/>
      <c r="BI554" s="5"/>
      <c r="BK554" s="5"/>
      <c r="BL554" s="5"/>
      <c r="BM554" s="5"/>
      <c r="BO554" s="5"/>
      <c r="BP554" s="5"/>
      <c r="BQ554" s="5"/>
      <c r="BR554" s="5"/>
      <c r="BS554" s="5"/>
      <c r="BT554" s="5"/>
      <c r="BU554" s="5"/>
      <c r="BV554" s="5"/>
      <c r="BW554" s="5"/>
      <c r="BX554" s="5"/>
      <c r="BY554" s="5"/>
      <c r="BZ554" s="5"/>
      <c r="CA554" s="5"/>
      <c r="CB554" s="5"/>
      <c r="CC554" s="5"/>
      <c r="CD554" s="5"/>
      <c r="CE554" s="5"/>
      <c r="CF554" s="5"/>
      <c r="CG554" s="5"/>
      <c r="CH554" s="5"/>
      <c r="CI554" s="5"/>
    </row>
    <row r="555" spans="23:87" x14ac:dyDescent="0.2">
      <c r="W555" s="5"/>
      <c r="X555" s="5"/>
      <c r="Y555" s="5"/>
      <c r="BC555" s="5"/>
      <c r="BD555" s="5"/>
      <c r="BE555" s="5"/>
      <c r="BG555" s="5"/>
      <c r="BH555" s="5"/>
      <c r="BI555" s="5"/>
      <c r="BK555" s="5"/>
      <c r="BL555" s="5"/>
      <c r="BM555" s="5"/>
      <c r="BO555" s="5"/>
      <c r="BP555" s="5"/>
      <c r="BQ555" s="5"/>
      <c r="BR555" s="5"/>
      <c r="BS555" s="5"/>
      <c r="BT555" s="5"/>
      <c r="BU555" s="5"/>
      <c r="BV555" s="5"/>
      <c r="BW555" s="5"/>
      <c r="BX555" s="5"/>
      <c r="BY555" s="5"/>
      <c r="BZ555" s="5"/>
      <c r="CA555" s="5"/>
      <c r="CB555" s="5"/>
      <c r="CC555" s="5"/>
      <c r="CD555" s="5"/>
      <c r="CE555" s="5"/>
      <c r="CF555" s="5"/>
      <c r="CG555" s="5"/>
      <c r="CH555" s="5"/>
      <c r="CI555" s="5"/>
    </row>
    <row r="556" spans="23:87" x14ac:dyDescent="0.2">
      <c r="W556" s="5"/>
      <c r="X556" s="5"/>
      <c r="Y556" s="5"/>
      <c r="BC556" s="5"/>
      <c r="BD556" s="5"/>
      <c r="BE556" s="5"/>
      <c r="BG556" s="5"/>
      <c r="BH556" s="5"/>
      <c r="BI556" s="5"/>
      <c r="BK556" s="5"/>
      <c r="BL556" s="5"/>
      <c r="BM556" s="5"/>
      <c r="BO556" s="5"/>
      <c r="BP556" s="5"/>
      <c r="BQ556" s="5"/>
      <c r="BR556" s="5"/>
      <c r="BS556" s="5"/>
      <c r="BT556" s="5"/>
      <c r="BU556" s="5"/>
      <c r="BV556" s="5"/>
      <c r="BW556" s="5"/>
      <c r="BX556" s="5"/>
      <c r="BY556" s="5"/>
      <c r="BZ556" s="5"/>
      <c r="CA556" s="5"/>
      <c r="CB556" s="5"/>
      <c r="CC556" s="5"/>
      <c r="CD556" s="5"/>
      <c r="CE556" s="5"/>
      <c r="CF556" s="5"/>
      <c r="CG556" s="5"/>
      <c r="CH556" s="5"/>
      <c r="CI556" s="5"/>
    </row>
    <row r="557" spans="23:87" x14ac:dyDescent="0.2">
      <c r="W557" s="5"/>
      <c r="X557" s="5"/>
      <c r="Y557" s="5"/>
      <c r="BC557" s="5"/>
      <c r="BD557" s="5"/>
      <c r="BE557" s="5"/>
      <c r="BG557" s="5"/>
      <c r="BH557" s="5"/>
      <c r="BI557" s="5"/>
      <c r="BK557" s="5"/>
      <c r="BL557" s="5"/>
      <c r="BM557" s="5"/>
      <c r="BO557" s="5"/>
      <c r="BP557" s="5"/>
      <c r="BQ557" s="5"/>
      <c r="BR557" s="5"/>
      <c r="BS557" s="5"/>
      <c r="BT557" s="5"/>
      <c r="BU557" s="5"/>
      <c r="BV557" s="5"/>
      <c r="BW557" s="5"/>
      <c r="BX557" s="5"/>
      <c r="BY557" s="5"/>
      <c r="BZ557" s="5"/>
      <c r="CA557" s="5"/>
      <c r="CB557" s="5"/>
      <c r="CC557" s="5"/>
      <c r="CD557" s="5"/>
      <c r="CE557" s="5"/>
      <c r="CF557" s="5"/>
      <c r="CG557" s="5"/>
      <c r="CH557" s="5"/>
      <c r="CI557" s="5"/>
    </row>
    <row r="558" spans="23:87" x14ac:dyDescent="0.2">
      <c r="W558" s="5"/>
      <c r="X558" s="5"/>
      <c r="Y558" s="5"/>
      <c r="BC558" s="5"/>
      <c r="BD558" s="5"/>
      <c r="BE558" s="5"/>
      <c r="BG558" s="5"/>
      <c r="BH558" s="5"/>
      <c r="BI558" s="5"/>
      <c r="BK558" s="5"/>
      <c r="BL558" s="5"/>
      <c r="BM558" s="5"/>
      <c r="BO558" s="5"/>
      <c r="BP558" s="5"/>
      <c r="BQ558" s="5"/>
      <c r="BR558" s="5"/>
      <c r="BS558" s="5"/>
      <c r="BT558" s="5"/>
      <c r="BU558" s="5"/>
      <c r="BV558" s="5"/>
      <c r="BW558" s="5"/>
      <c r="BX558" s="5"/>
      <c r="BY558" s="5"/>
      <c r="BZ558" s="5"/>
      <c r="CA558" s="5"/>
      <c r="CB558" s="5"/>
      <c r="CC558" s="5"/>
      <c r="CD558" s="5"/>
      <c r="CE558" s="5"/>
      <c r="CF558" s="5"/>
      <c r="CG558" s="5"/>
      <c r="CH558" s="5"/>
      <c r="CI558" s="5"/>
    </row>
    <row r="559" spans="23:87" x14ac:dyDescent="0.2">
      <c r="W559" s="5"/>
      <c r="X559" s="5"/>
      <c r="Y559" s="5"/>
      <c r="BC559" s="5"/>
      <c r="BD559" s="5"/>
      <c r="BE559" s="5"/>
      <c r="BG559" s="5"/>
      <c r="BH559" s="5"/>
      <c r="BI559" s="5"/>
      <c r="BK559" s="5"/>
      <c r="BL559" s="5"/>
      <c r="BM559" s="5"/>
      <c r="BO559" s="5"/>
      <c r="BP559" s="5"/>
      <c r="BQ559" s="5"/>
      <c r="BR559" s="5"/>
      <c r="BS559" s="5"/>
      <c r="BT559" s="5"/>
      <c r="BU559" s="5"/>
      <c r="BV559" s="5"/>
      <c r="BW559" s="5"/>
      <c r="BX559" s="5"/>
      <c r="BY559" s="5"/>
      <c r="BZ559" s="5"/>
      <c r="CA559" s="5"/>
      <c r="CB559" s="5"/>
      <c r="CC559" s="5"/>
      <c r="CD559" s="5"/>
      <c r="CE559" s="5"/>
      <c r="CF559" s="5"/>
      <c r="CG559" s="5"/>
      <c r="CH559" s="5"/>
      <c r="CI559" s="5"/>
    </row>
    <row r="560" spans="23:87" x14ac:dyDescent="0.2">
      <c r="W560" s="5"/>
      <c r="X560" s="5"/>
      <c r="Y560" s="5"/>
      <c r="BC560" s="5"/>
      <c r="BD560" s="5"/>
      <c r="BE560" s="5"/>
      <c r="BG560" s="5"/>
      <c r="BH560" s="5"/>
      <c r="BI560" s="5"/>
      <c r="BK560" s="5"/>
      <c r="BL560" s="5"/>
      <c r="BM560" s="5"/>
      <c r="BO560" s="5"/>
      <c r="BP560" s="5"/>
      <c r="BQ560" s="5"/>
      <c r="BR560" s="5"/>
      <c r="BS560" s="5"/>
      <c r="BT560" s="5"/>
      <c r="BU560" s="5"/>
      <c r="BV560" s="5"/>
      <c r="BW560" s="5"/>
      <c r="BX560" s="5"/>
      <c r="BY560" s="5"/>
      <c r="BZ560" s="5"/>
      <c r="CA560" s="5"/>
      <c r="CB560" s="5"/>
      <c r="CC560" s="5"/>
      <c r="CD560" s="5"/>
      <c r="CE560" s="5"/>
      <c r="CF560" s="5"/>
      <c r="CG560" s="5"/>
      <c r="CH560" s="5"/>
      <c r="CI560" s="5"/>
    </row>
    <row r="561" spans="23:87" x14ac:dyDescent="0.2">
      <c r="W561" s="5"/>
      <c r="X561" s="5"/>
      <c r="Y561" s="5"/>
      <c r="BC561" s="5"/>
      <c r="BD561" s="5"/>
      <c r="BE561" s="5"/>
      <c r="BG561" s="5"/>
      <c r="BH561" s="5"/>
      <c r="BI561" s="5"/>
      <c r="BK561" s="5"/>
      <c r="BL561" s="5"/>
      <c r="BM561" s="5"/>
      <c r="BO561" s="5"/>
      <c r="BP561" s="5"/>
      <c r="BQ561" s="5"/>
      <c r="BR561" s="5"/>
      <c r="BS561" s="5"/>
      <c r="BT561" s="5"/>
      <c r="BU561" s="5"/>
      <c r="BV561" s="5"/>
      <c r="BW561" s="5"/>
      <c r="BX561" s="5"/>
      <c r="BY561" s="5"/>
      <c r="BZ561" s="5"/>
      <c r="CA561" s="5"/>
      <c r="CB561" s="5"/>
      <c r="CC561" s="5"/>
      <c r="CD561" s="5"/>
      <c r="CE561" s="5"/>
      <c r="CF561" s="5"/>
      <c r="CG561" s="5"/>
      <c r="CH561" s="5"/>
      <c r="CI561" s="5"/>
    </row>
    <row r="562" spans="23:87" x14ac:dyDescent="0.2">
      <c r="W562" s="5"/>
      <c r="X562" s="5"/>
      <c r="Y562" s="5"/>
      <c r="BC562" s="5"/>
      <c r="BD562" s="5"/>
      <c r="BE562" s="5"/>
      <c r="BG562" s="5"/>
      <c r="BH562" s="5"/>
      <c r="BI562" s="5"/>
      <c r="BK562" s="5"/>
      <c r="BL562" s="5"/>
      <c r="BM562" s="5"/>
      <c r="BO562" s="5"/>
      <c r="BP562" s="5"/>
      <c r="BQ562" s="5"/>
      <c r="BR562" s="5"/>
      <c r="BS562" s="5"/>
      <c r="BT562" s="5"/>
      <c r="BU562" s="5"/>
      <c r="BV562" s="5"/>
      <c r="BW562" s="5"/>
      <c r="BX562" s="5"/>
      <c r="BY562" s="5"/>
      <c r="BZ562" s="5"/>
      <c r="CA562" s="5"/>
      <c r="CB562" s="5"/>
      <c r="CC562" s="5"/>
      <c r="CD562" s="5"/>
      <c r="CE562" s="5"/>
      <c r="CF562" s="5"/>
      <c r="CG562" s="5"/>
      <c r="CH562" s="5"/>
      <c r="CI562" s="5"/>
    </row>
    <row r="563" spans="23:87" x14ac:dyDescent="0.2">
      <c r="W563" s="5"/>
      <c r="X563" s="5"/>
      <c r="Y563" s="5"/>
      <c r="BC563" s="5"/>
      <c r="BD563" s="5"/>
      <c r="BE563" s="5"/>
      <c r="BG563" s="5"/>
      <c r="BH563" s="5"/>
      <c r="BI563" s="5"/>
      <c r="BK563" s="5"/>
      <c r="BL563" s="5"/>
      <c r="BM563" s="5"/>
      <c r="BO563" s="5"/>
      <c r="BP563" s="5"/>
      <c r="BQ563" s="5"/>
      <c r="BR563" s="5"/>
      <c r="BS563" s="5"/>
      <c r="BT563" s="5"/>
      <c r="BU563" s="5"/>
      <c r="BV563" s="5"/>
      <c r="BW563" s="5"/>
      <c r="BX563" s="5"/>
      <c r="BY563" s="5"/>
      <c r="BZ563" s="5"/>
      <c r="CA563" s="5"/>
      <c r="CB563" s="5"/>
      <c r="CC563" s="5"/>
      <c r="CD563" s="5"/>
      <c r="CE563" s="5"/>
      <c r="CF563" s="5"/>
      <c r="CG563" s="5"/>
      <c r="CH563" s="5"/>
      <c r="CI563" s="5"/>
    </row>
    <row r="564" spans="23:87" x14ac:dyDescent="0.2">
      <c r="W564" s="5"/>
      <c r="X564" s="5"/>
      <c r="Y564" s="5"/>
      <c r="BC564" s="5"/>
      <c r="BD564" s="5"/>
      <c r="BE564" s="5"/>
      <c r="BG564" s="5"/>
      <c r="BH564" s="5"/>
      <c r="BI564" s="5"/>
      <c r="BK564" s="5"/>
      <c r="BL564" s="5"/>
      <c r="BM564" s="5"/>
      <c r="BO564" s="5"/>
      <c r="BP564" s="5"/>
      <c r="BQ564" s="5"/>
      <c r="BR564" s="5"/>
      <c r="BS564" s="5"/>
      <c r="BT564" s="5"/>
      <c r="BU564" s="5"/>
      <c r="BV564" s="5"/>
      <c r="BW564" s="5"/>
      <c r="BX564" s="5"/>
      <c r="BY564" s="5"/>
      <c r="BZ564" s="5"/>
      <c r="CA564" s="5"/>
      <c r="CB564" s="5"/>
      <c r="CC564" s="5"/>
      <c r="CD564" s="5"/>
      <c r="CE564" s="5"/>
      <c r="CF564" s="5"/>
      <c r="CG564" s="5"/>
      <c r="CH564" s="5"/>
      <c r="CI564" s="5"/>
    </row>
    <row r="565" spans="23:87" x14ac:dyDescent="0.2">
      <c r="W565" s="5"/>
      <c r="X565" s="5"/>
      <c r="Y565" s="5"/>
      <c r="BC565" s="5"/>
      <c r="BD565" s="5"/>
      <c r="BE565" s="5"/>
      <c r="BG565" s="5"/>
      <c r="BH565" s="5"/>
      <c r="BI565" s="5"/>
      <c r="BK565" s="5"/>
      <c r="BL565" s="5"/>
      <c r="BM565" s="5"/>
      <c r="BO565" s="5"/>
      <c r="BP565" s="5"/>
      <c r="BQ565" s="5"/>
      <c r="BR565" s="5"/>
      <c r="BS565" s="5"/>
      <c r="BT565" s="5"/>
      <c r="BU565" s="5"/>
      <c r="BV565" s="5"/>
      <c r="BW565" s="5"/>
      <c r="BX565" s="5"/>
      <c r="BY565" s="5"/>
      <c r="BZ565" s="5"/>
      <c r="CA565" s="5"/>
      <c r="CB565" s="5"/>
      <c r="CC565" s="5"/>
      <c r="CD565" s="5"/>
      <c r="CE565" s="5"/>
      <c r="CF565" s="5"/>
      <c r="CG565" s="5"/>
      <c r="CH565" s="5"/>
      <c r="CI565" s="5"/>
    </row>
    <row r="566" spans="23:87" x14ac:dyDescent="0.2">
      <c r="W566" s="5"/>
      <c r="X566" s="5"/>
      <c r="Y566" s="5"/>
      <c r="BC566" s="5"/>
      <c r="BD566" s="5"/>
      <c r="BE566" s="5"/>
      <c r="BG566" s="5"/>
      <c r="BH566" s="5"/>
      <c r="BI566" s="5"/>
      <c r="BK566" s="5"/>
      <c r="BL566" s="5"/>
      <c r="BM566" s="5"/>
      <c r="BO566" s="5"/>
      <c r="BP566" s="5"/>
      <c r="BQ566" s="5"/>
      <c r="BR566" s="5"/>
      <c r="BS566" s="5"/>
      <c r="BT566" s="5"/>
      <c r="BU566" s="5"/>
      <c r="BV566" s="5"/>
      <c r="BW566" s="5"/>
      <c r="BX566" s="5"/>
      <c r="BY566" s="5"/>
      <c r="BZ566" s="5"/>
      <c r="CA566" s="5"/>
      <c r="CB566" s="5"/>
      <c r="CC566" s="5"/>
      <c r="CD566" s="5"/>
      <c r="CE566" s="5"/>
      <c r="CF566" s="5"/>
      <c r="CG566" s="5"/>
      <c r="CH566" s="5"/>
      <c r="CI566" s="5"/>
    </row>
    <row r="567" spans="23:87" x14ac:dyDescent="0.2">
      <c r="W567" s="5"/>
      <c r="X567" s="5"/>
      <c r="Y567" s="5"/>
      <c r="BC567" s="5"/>
      <c r="BD567" s="5"/>
      <c r="BE567" s="5"/>
      <c r="BG567" s="5"/>
      <c r="BH567" s="5"/>
      <c r="BI567" s="5"/>
      <c r="BK567" s="5"/>
      <c r="BL567" s="5"/>
      <c r="BM567" s="5"/>
      <c r="BO567" s="5"/>
      <c r="BP567" s="5"/>
      <c r="BQ567" s="5"/>
      <c r="BR567" s="5"/>
      <c r="BS567" s="5"/>
      <c r="BT567" s="5"/>
      <c r="BU567" s="5"/>
      <c r="BV567" s="5"/>
      <c r="BW567" s="5"/>
      <c r="BX567" s="5"/>
      <c r="BY567" s="5"/>
      <c r="BZ567" s="5"/>
      <c r="CA567" s="5"/>
      <c r="CB567" s="5"/>
      <c r="CC567" s="5"/>
      <c r="CD567" s="5"/>
      <c r="CE567" s="5"/>
      <c r="CF567" s="5"/>
      <c r="CG567" s="5"/>
      <c r="CH567" s="5"/>
      <c r="CI567" s="5"/>
    </row>
    <row r="568" spans="23:87" x14ac:dyDescent="0.2">
      <c r="W568" s="5"/>
      <c r="X568" s="5"/>
      <c r="Y568" s="5"/>
      <c r="BC568" s="5"/>
      <c r="BD568" s="5"/>
      <c r="BE568" s="5"/>
      <c r="BG568" s="5"/>
      <c r="BH568" s="5"/>
      <c r="BI568" s="5"/>
      <c r="BK568" s="5"/>
      <c r="BL568" s="5"/>
      <c r="BM568" s="5"/>
      <c r="BO568" s="5"/>
      <c r="BP568" s="5"/>
      <c r="BQ568" s="5"/>
      <c r="BR568" s="5"/>
      <c r="BS568" s="5"/>
      <c r="BT568" s="5"/>
      <c r="BU568" s="5"/>
      <c r="BV568" s="5"/>
      <c r="BW568" s="5"/>
      <c r="BX568" s="5"/>
      <c r="BY568" s="5"/>
      <c r="BZ568" s="5"/>
      <c r="CA568" s="5"/>
      <c r="CB568" s="5"/>
      <c r="CC568" s="5"/>
      <c r="CD568" s="5"/>
      <c r="CE568" s="5"/>
      <c r="CF568" s="5"/>
      <c r="CG568" s="5"/>
      <c r="CH568" s="5"/>
      <c r="CI568" s="5"/>
    </row>
    <row r="569" spans="23:87" x14ac:dyDescent="0.2">
      <c r="W569" s="5"/>
      <c r="X569" s="5"/>
      <c r="Y569" s="5"/>
      <c r="BC569" s="5"/>
      <c r="BD569" s="5"/>
      <c r="BE569" s="5"/>
      <c r="BG569" s="5"/>
      <c r="BH569" s="5"/>
      <c r="BI569" s="5"/>
      <c r="BK569" s="5"/>
      <c r="BL569" s="5"/>
      <c r="BM569" s="5"/>
      <c r="BO569" s="5"/>
      <c r="BP569" s="5"/>
      <c r="BQ569" s="5"/>
      <c r="BR569" s="5"/>
      <c r="BS569" s="5"/>
      <c r="BT569" s="5"/>
      <c r="BU569" s="5"/>
      <c r="BV569" s="5"/>
      <c r="BW569" s="5"/>
      <c r="BX569" s="5"/>
      <c r="BY569" s="5"/>
      <c r="BZ569" s="5"/>
      <c r="CA569" s="5"/>
      <c r="CB569" s="5"/>
      <c r="CC569" s="5"/>
      <c r="CD569" s="5"/>
      <c r="CE569" s="5"/>
      <c r="CF569" s="5"/>
      <c r="CG569" s="5"/>
      <c r="CH569" s="5"/>
      <c r="CI569" s="5"/>
    </row>
    <row r="570" spans="23:87" x14ac:dyDescent="0.2">
      <c r="W570" s="5"/>
      <c r="X570" s="5"/>
      <c r="Y570" s="5"/>
      <c r="BC570" s="5"/>
      <c r="BD570" s="5"/>
      <c r="BE570" s="5"/>
      <c r="BG570" s="5"/>
      <c r="BH570" s="5"/>
      <c r="BI570" s="5"/>
      <c r="BK570" s="5"/>
      <c r="BL570" s="5"/>
      <c r="BM570" s="5"/>
      <c r="BO570" s="5"/>
      <c r="BP570" s="5"/>
      <c r="BQ570" s="5"/>
      <c r="BR570" s="5"/>
      <c r="BS570" s="5"/>
      <c r="BT570" s="5"/>
      <c r="BU570" s="5"/>
      <c r="BV570" s="5"/>
      <c r="BW570" s="5"/>
      <c r="BX570" s="5"/>
      <c r="BY570" s="5"/>
      <c r="BZ570" s="5"/>
      <c r="CA570" s="5"/>
      <c r="CB570" s="5"/>
      <c r="CC570" s="5"/>
      <c r="CD570" s="5"/>
      <c r="CE570" s="5"/>
      <c r="CF570" s="5"/>
      <c r="CG570" s="5"/>
      <c r="CH570" s="5"/>
      <c r="CI570" s="5"/>
    </row>
    <row r="571" spans="23:87" x14ac:dyDescent="0.2">
      <c r="W571" s="5"/>
      <c r="X571" s="5"/>
      <c r="Y571" s="5"/>
      <c r="BC571" s="5"/>
      <c r="BD571" s="5"/>
      <c r="BE571" s="5"/>
      <c r="BG571" s="5"/>
      <c r="BH571" s="5"/>
      <c r="BI571" s="5"/>
      <c r="BK571" s="5"/>
      <c r="BL571" s="5"/>
      <c r="BM571" s="5"/>
      <c r="BO571" s="5"/>
      <c r="BP571" s="5"/>
      <c r="BQ571" s="5"/>
      <c r="BR571" s="5"/>
      <c r="BS571" s="5"/>
      <c r="BT571" s="5"/>
      <c r="BU571" s="5"/>
      <c r="BV571" s="5"/>
      <c r="BW571" s="5"/>
      <c r="BX571" s="5"/>
      <c r="BY571" s="5"/>
      <c r="BZ571" s="5"/>
      <c r="CA571" s="5"/>
      <c r="CB571" s="5"/>
      <c r="CC571" s="5"/>
      <c r="CD571" s="5"/>
      <c r="CE571" s="5"/>
      <c r="CF571" s="5"/>
      <c r="CG571" s="5"/>
      <c r="CH571" s="5"/>
      <c r="CI571" s="5"/>
    </row>
    <row r="572" spans="23:87" x14ac:dyDescent="0.2">
      <c r="W572" s="5"/>
      <c r="X572" s="5"/>
      <c r="Y572" s="5"/>
      <c r="BC572" s="5"/>
      <c r="BD572" s="5"/>
      <c r="BE572" s="5"/>
      <c r="BG572" s="5"/>
      <c r="BH572" s="5"/>
      <c r="BI572" s="5"/>
      <c r="BK572" s="5"/>
      <c r="BL572" s="5"/>
      <c r="BM572" s="5"/>
      <c r="BO572" s="5"/>
      <c r="BP572" s="5"/>
      <c r="BQ572" s="5"/>
      <c r="BR572" s="5"/>
      <c r="BS572" s="5"/>
      <c r="BT572" s="5"/>
      <c r="BU572" s="5"/>
      <c r="BV572" s="5"/>
      <c r="BW572" s="5"/>
      <c r="BX572" s="5"/>
      <c r="BY572" s="5"/>
      <c r="BZ572" s="5"/>
      <c r="CA572" s="5"/>
      <c r="CB572" s="5"/>
      <c r="CC572" s="5"/>
      <c r="CD572" s="5"/>
      <c r="CE572" s="5"/>
      <c r="CF572" s="5"/>
      <c r="CG572" s="5"/>
      <c r="CH572" s="5"/>
      <c r="CI572" s="5"/>
    </row>
    <row r="573" spans="23:87" x14ac:dyDescent="0.2">
      <c r="W573" s="5"/>
      <c r="X573" s="5"/>
      <c r="Y573" s="5"/>
      <c r="BC573" s="5"/>
      <c r="BD573" s="5"/>
      <c r="BE573" s="5"/>
      <c r="BG573" s="5"/>
      <c r="BH573" s="5"/>
      <c r="BI573" s="5"/>
      <c r="BK573" s="5"/>
      <c r="BL573" s="5"/>
      <c r="BM573" s="5"/>
      <c r="BO573" s="5"/>
      <c r="BP573" s="5"/>
      <c r="BQ573" s="5"/>
      <c r="BR573" s="5"/>
      <c r="BS573" s="5"/>
      <c r="BT573" s="5"/>
      <c r="BU573" s="5"/>
      <c r="BV573" s="5"/>
      <c r="BW573" s="5"/>
      <c r="BX573" s="5"/>
      <c r="BY573" s="5"/>
      <c r="BZ573" s="5"/>
      <c r="CA573" s="5"/>
      <c r="CB573" s="5"/>
      <c r="CC573" s="5"/>
      <c r="CD573" s="5"/>
      <c r="CE573" s="5"/>
      <c r="CF573" s="5"/>
      <c r="CG573" s="5"/>
      <c r="CH573" s="5"/>
      <c r="CI573" s="5"/>
    </row>
    <row r="574" spans="23:87" x14ac:dyDescent="0.2">
      <c r="W574" s="5"/>
      <c r="X574" s="5"/>
      <c r="Y574" s="5"/>
      <c r="BC574" s="5"/>
      <c r="BD574" s="5"/>
      <c r="BE574" s="5"/>
      <c r="BG574" s="5"/>
      <c r="BH574" s="5"/>
      <c r="BI574" s="5"/>
      <c r="BK574" s="5"/>
      <c r="BL574" s="5"/>
      <c r="BM574" s="5"/>
      <c r="BO574" s="5"/>
      <c r="BP574" s="5"/>
      <c r="BQ574" s="5"/>
      <c r="BR574" s="5"/>
      <c r="BS574" s="5"/>
      <c r="BT574" s="5"/>
      <c r="BU574" s="5"/>
      <c r="BV574" s="5"/>
      <c r="BW574" s="5"/>
      <c r="BX574" s="5"/>
      <c r="BY574" s="5"/>
      <c r="BZ574" s="5"/>
      <c r="CA574" s="5"/>
      <c r="CB574" s="5"/>
      <c r="CC574" s="5"/>
      <c r="CD574" s="5"/>
      <c r="CE574" s="5"/>
      <c r="CF574" s="5"/>
      <c r="CG574" s="5"/>
      <c r="CH574" s="5"/>
      <c r="CI574" s="5"/>
    </row>
    <row r="575" spans="23:87" x14ac:dyDescent="0.2">
      <c r="W575" s="5"/>
      <c r="X575" s="5"/>
      <c r="Y575" s="5"/>
      <c r="BC575" s="5"/>
      <c r="BD575" s="5"/>
      <c r="BE575" s="5"/>
      <c r="BG575" s="5"/>
      <c r="BH575" s="5"/>
      <c r="BI575" s="5"/>
      <c r="BK575" s="5"/>
      <c r="BL575" s="5"/>
      <c r="BM575" s="5"/>
      <c r="BO575" s="5"/>
      <c r="BP575" s="5"/>
      <c r="BQ575" s="5"/>
      <c r="BR575" s="5"/>
      <c r="BS575" s="5"/>
      <c r="BT575" s="5"/>
      <c r="BU575" s="5"/>
      <c r="BV575" s="5"/>
      <c r="BW575" s="5"/>
      <c r="BX575" s="5"/>
      <c r="BY575" s="5"/>
      <c r="BZ575" s="5"/>
      <c r="CA575" s="5"/>
      <c r="CB575" s="5"/>
      <c r="CC575" s="5"/>
      <c r="CD575" s="5"/>
      <c r="CE575" s="5"/>
      <c r="CF575" s="5"/>
      <c r="CG575" s="5"/>
      <c r="CH575" s="5"/>
      <c r="CI575" s="5"/>
    </row>
    <row r="576" spans="23:87" x14ac:dyDescent="0.2">
      <c r="W576" s="5"/>
      <c r="X576" s="5"/>
      <c r="Y576" s="5"/>
      <c r="BC576" s="5"/>
      <c r="BD576" s="5"/>
      <c r="BE576" s="5"/>
      <c r="BG576" s="5"/>
      <c r="BH576" s="5"/>
      <c r="BI576" s="5"/>
      <c r="BK576" s="5"/>
      <c r="BL576" s="5"/>
      <c r="BM576" s="5"/>
      <c r="BO576" s="5"/>
      <c r="BP576" s="5"/>
      <c r="BQ576" s="5"/>
      <c r="BR576" s="5"/>
      <c r="BS576" s="5"/>
      <c r="BT576" s="5"/>
      <c r="BU576" s="5"/>
      <c r="BV576" s="5"/>
      <c r="BW576" s="5"/>
      <c r="BX576" s="5"/>
      <c r="BY576" s="5"/>
      <c r="BZ576" s="5"/>
      <c r="CA576" s="5"/>
      <c r="CB576" s="5"/>
      <c r="CC576" s="5"/>
      <c r="CD576" s="5"/>
      <c r="CE576" s="5"/>
      <c r="CF576" s="5"/>
      <c r="CG576" s="5"/>
      <c r="CH576" s="5"/>
      <c r="CI576" s="5"/>
    </row>
    <row r="577" spans="23:87" x14ac:dyDescent="0.2">
      <c r="W577" s="5"/>
      <c r="X577" s="5"/>
      <c r="Y577" s="5"/>
      <c r="BC577" s="5"/>
      <c r="BD577" s="5"/>
      <c r="BE577" s="5"/>
      <c r="BG577" s="5"/>
      <c r="BH577" s="5"/>
      <c r="BI577" s="5"/>
      <c r="BK577" s="5"/>
      <c r="BL577" s="5"/>
      <c r="BM577" s="5"/>
      <c r="BO577" s="5"/>
      <c r="BP577" s="5"/>
      <c r="BQ577" s="5"/>
      <c r="BR577" s="5"/>
      <c r="BS577" s="5"/>
      <c r="BT577" s="5"/>
      <c r="BU577" s="5"/>
      <c r="BV577" s="5"/>
      <c r="BW577" s="5"/>
      <c r="BX577" s="5"/>
      <c r="BY577" s="5"/>
      <c r="BZ577" s="5"/>
      <c r="CA577" s="5"/>
      <c r="CB577" s="5"/>
      <c r="CC577" s="5"/>
      <c r="CD577" s="5"/>
      <c r="CE577" s="5"/>
      <c r="CF577" s="5"/>
      <c r="CG577" s="5"/>
      <c r="CH577" s="5"/>
      <c r="CI577" s="5"/>
    </row>
    <row r="578" spans="23:87" x14ac:dyDescent="0.2">
      <c r="W578" s="5"/>
      <c r="X578" s="5"/>
      <c r="Y578" s="5"/>
      <c r="BC578" s="5"/>
      <c r="BD578" s="5"/>
      <c r="BE578" s="5"/>
      <c r="BG578" s="5"/>
      <c r="BH578" s="5"/>
      <c r="BI578" s="5"/>
      <c r="BK578" s="5"/>
      <c r="BL578" s="5"/>
      <c r="BM578" s="5"/>
      <c r="BO578" s="5"/>
      <c r="BP578" s="5"/>
      <c r="BQ578" s="5"/>
      <c r="BR578" s="5"/>
      <c r="BS578" s="5"/>
      <c r="BT578" s="5"/>
      <c r="BU578" s="5"/>
      <c r="BV578" s="5"/>
      <c r="BW578" s="5"/>
      <c r="BX578" s="5"/>
      <c r="BY578" s="5"/>
      <c r="BZ578" s="5"/>
      <c r="CA578" s="5"/>
      <c r="CB578" s="5"/>
      <c r="CC578" s="5"/>
      <c r="CD578" s="5"/>
      <c r="CE578" s="5"/>
      <c r="CF578" s="5"/>
      <c r="CG578" s="5"/>
      <c r="CH578" s="5"/>
      <c r="CI578" s="5"/>
    </row>
    <row r="579" spans="23:87" x14ac:dyDescent="0.2">
      <c r="W579" s="5"/>
      <c r="X579" s="5"/>
      <c r="Y579" s="5"/>
      <c r="BC579" s="5"/>
      <c r="BD579" s="5"/>
      <c r="BE579" s="5"/>
      <c r="BG579" s="5"/>
      <c r="BH579" s="5"/>
      <c r="BI579" s="5"/>
      <c r="BK579" s="5"/>
      <c r="BL579" s="5"/>
      <c r="BM579" s="5"/>
      <c r="BO579" s="5"/>
      <c r="BP579" s="5"/>
      <c r="BQ579" s="5"/>
      <c r="BR579" s="5"/>
      <c r="BS579" s="5"/>
      <c r="BT579" s="5"/>
      <c r="BU579" s="5"/>
      <c r="BV579" s="5"/>
      <c r="BW579" s="5"/>
      <c r="BX579" s="5"/>
      <c r="BY579" s="5"/>
      <c r="BZ579" s="5"/>
      <c r="CA579" s="5"/>
      <c r="CB579" s="5"/>
      <c r="CC579" s="5"/>
      <c r="CD579" s="5"/>
      <c r="CE579" s="5"/>
      <c r="CF579" s="5"/>
      <c r="CG579" s="5"/>
      <c r="CH579" s="5"/>
      <c r="CI579" s="5"/>
    </row>
    <row r="580" spans="23:87" x14ac:dyDescent="0.2">
      <c r="W580" s="5"/>
      <c r="X580" s="5"/>
      <c r="Y580" s="5"/>
      <c r="BC580" s="5"/>
      <c r="BD580" s="5"/>
      <c r="BE580" s="5"/>
      <c r="BG580" s="5"/>
      <c r="BH580" s="5"/>
      <c r="BI580" s="5"/>
      <c r="BK580" s="5"/>
      <c r="BL580" s="5"/>
      <c r="BM580" s="5"/>
      <c r="BO580" s="5"/>
      <c r="BP580" s="5"/>
      <c r="BQ580" s="5"/>
      <c r="BR580" s="5"/>
      <c r="BS580" s="5"/>
      <c r="BT580" s="5"/>
      <c r="BU580" s="5"/>
      <c r="BV580" s="5"/>
      <c r="BW580" s="5"/>
      <c r="BX580" s="5"/>
      <c r="BY580" s="5"/>
      <c r="BZ580" s="5"/>
      <c r="CA580" s="5"/>
      <c r="CB580" s="5"/>
      <c r="CC580" s="5"/>
      <c r="CD580" s="5"/>
      <c r="CE580" s="5"/>
      <c r="CF580" s="5"/>
      <c r="CG580" s="5"/>
      <c r="CH580" s="5"/>
      <c r="CI580" s="5"/>
    </row>
  </sheetData>
  <mergeCells count="2">
    <mergeCell ref="C7:D7"/>
    <mergeCell ref="G7:H7"/>
  </mergeCells>
  <pageMargins left="0.72" right="0.7" top="0.31" bottom="0.4" header="0.2" footer="0.19"/>
  <pageSetup scale="85" orientation="landscape" r:id="rId1"/>
  <headerFooter>
    <oddFooter>&amp;C&amp;P&amp;R&amp;D</oddFooter>
  </headerFooter>
  <colBreaks count="6" manualBreakCount="6">
    <brk id="10" max="50" man="1"/>
    <brk id="22" max="50" man="1"/>
    <brk id="34" max="50" man="1"/>
    <brk id="46" max="50" man="1"/>
    <brk id="58" max="50" man="1"/>
    <brk id="70" max="5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D2513532D204BBD7C710C64FBE324" ma:contentTypeVersion="18" ma:contentTypeDescription="Create a new document." ma:contentTypeScope="" ma:versionID="2d85b38a99a10e11226745378b9c71b2">
  <xsd:schema xmlns:xsd="http://www.w3.org/2001/XMLSchema" xmlns:xs="http://www.w3.org/2001/XMLSchema" xmlns:p="http://schemas.microsoft.com/office/2006/metadata/properties" xmlns:ns2="176cbe70-41d0-4d0d-93d7-b7bb590be226" xmlns:ns3="1aab5a46-2bc3-4c92-a271-448cca1da9dc" targetNamespace="http://schemas.microsoft.com/office/2006/metadata/properties" ma:root="true" ma:fieldsID="810463d24ea8c039e23e6c8f38e32527" ns2:_="" ns3:_="">
    <xsd:import namespace="176cbe70-41d0-4d0d-93d7-b7bb590be226"/>
    <xsd:import namespace="1aab5a46-2bc3-4c92-a271-448cca1da9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cbe70-41d0-4d0d-93d7-b7bb590be22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798f33-3d80-4f62-8d00-3bced575e494}" ma:internalName="TaxCatchAll" ma:showField="CatchAllData" ma:web="176cbe70-41d0-4d0d-93d7-b7bb590be2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b5a46-2bc3-4c92-a271-448cca1da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8de63f-17c9-4549-bd0e-40c937605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b5a46-2bc3-4c92-a271-448cca1da9dc">
      <Terms xmlns="http://schemas.microsoft.com/office/infopath/2007/PartnerControls"/>
    </lcf76f155ced4ddcb4097134ff3c332f>
    <TaxCatchAll xmlns="176cbe70-41d0-4d0d-93d7-b7bb590be22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071038-3E39-49CD-A86E-C9F293D658C7}"/>
</file>

<file path=customXml/itemProps2.xml><?xml version="1.0" encoding="utf-8"?>
<ds:datastoreItem xmlns:ds="http://schemas.openxmlformats.org/officeDocument/2006/customXml" ds:itemID="{A0085D62-8D3A-43E1-A1E3-880FBF487FFA}">
  <ds:schemaRefs>
    <ds:schemaRef ds:uri="http://schemas.microsoft.com/office/2006/metadata/properties"/>
    <ds:schemaRef ds:uri="http://www.w3.org/XML/1998/namespace"/>
    <ds:schemaRef ds:uri="0c8ef2fa-e185-4145-9060-da5e913317f5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b01b7f1-02f8-40dd-82e7-c2f3d510b46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FCDEC0-A68A-4024-828C-A2FDA20773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2016A Refund on 2026B</vt:lpstr>
      <vt:lpstr>'2016A Refund on 2026B'!Print_Area</vt:lpstr>
      <vt:lpstr>'2016A Refund on 2026B'!Print_Titles</vt:lpstr>
    </vt:vector>
  </TitlesOfParts>
  <Company>University System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2016A DS Final</dc:title>
  <dc:creator>Mei-Chin Yang</dc:creator>
  <cp:lastModifiedBy>Cindy Lui</cp:lastModifiedBy>
  <cp:lastPrinted>2026-03-02T03:46:52Z</cp:lastPrinted>
  <dcterms:created xsi:type="dcterms:W3CDTF">2011-02-21T16:49:07Z</dcterms:created>
  <dcterms:modified xsi:type="dcterms:W3CDTF">2026-04-20T20:36:06Z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0x0101001C7D2513532D204BBD7C710C64FBE324</vt:lpwstr>
  </property>
</Properties>
</file>