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tabRatio="657" activeTab="0"/>
  </bookViews>
  <sheets>
    <sheet name="98A" sheetId="1" r:id="rId1"/>
  </sheets>
  <definedNames>
    <definedName name="HTML_CodePage" hidden="1">1252</definedName>
    <definedName name="HTML_Control" hidden="1">{"'92A after 99A'!$A$5:$CK$54"}</definedName>
    <definedName name="HTML_Description" hidden="1">"University System of Maryland - Distribution of Debt Service after 1999A Bond Issue"</definedName>
    <definedName name="HTML_Email" hidden="1">""</definedName>
    <definedName name="HTML_Header" hidden="1">"1992 Series A Bond Funded Projects"</definedName>
    <definedName name="HTML_LastUpdate" hidden="1">"3/17/99"</definedName>
    <definedName name="HTML_LineAfter" hidden="1">TRUE</definedName>
    <definedName name="HTML_LineBefore" hidden="1">TRUE</definedName>
    <definedName name="HTML_Name" hidden="1">"mcyang"</definedName>
    <definedName name="HTML_OBDlg2" hidden="1">TRUE</definedName>
    <definedName name="HTML_OBDlg4" hidden="1">TRUE</definedName>
    <definedName name="HTML_OS" hidden="1">0</definedName>
    <definedName name="HTML_PathFile" hidden="1">"C:\HOME\MEICHIN\BOND\DEBTSVC\html\92a.htm"</definedName>
    <definedName name="HTML_Title" hidden="1">"92A"</definedName>
    <definedName name="_xlnm.Print_Titles" localSheetId="0">'98A'!$A:$A</definedName>
  </definedNames>
  <calcPr fullCalcOnLoad="1"/>
</workbook>
</file>

<file path=xl/sharedStrings.xml><?xml version="1.0" encoding="utf-8"?>
<sst xmlns="http://schemas.openxmlformats.org/spreadsheetml/2006/main" count="139" uniqueCount="33">
  <si>
    <t>Payment</t>
  </si>
  <si>
    <t>Date</t>
  </si>
  <si>
    <t>Total</t>
  </si>
  <si>
    <t xml:space="preserve">             University System of Maryland</t>
  </si>
  <si>
    <t xml:space="preserve">         1992 Series A Bond Funded Projects</t>
  </si>
  <si>
    <t>Principal</t>
  </si>
  <si>
    <t>Interest</t>
  </si>
  <si>
    <t xml:space="preserve">             UMBC Library (Academic)</t>
  </si>
  <si>
    <t xml:space="preserve">          CEES Geochem Bldg (Academic)</t>
  </si>
  <si>
    <t xml:space="preserve">            UMCP Football Bldg (Auxiliary)</t>
  </si>
  <si>
    <t xml:space="preserve">        UMCP Physical Sciences (Auxiliary)</t>
  </si>
  <si>
    <t xml:space="preserve">          SSU COP's Refunding (Auxiliary)</t>
  </si>
  <si>
    <t xml:space="preserve">            UMBC Field House (Auxiliary)</t>
  </si>
  <si>
    <t xml:space="preserve">           CSC Residence Hall (Auxiliary)</t>
  </si>
  <si>
    <t xml:space="preserve">           UMES Residence Hall (Auxiliary)</t>
  </si>
  <si>
    <t xml:space="preserve">             BSU Residence Hall (Auxiliary)</t>
  </si>
  <si>
    <t xml:space="preserve">             UMCP Child Care (Auxiliary)</t>
  </si>
  <si>
    <t xml:space="preserve">          UMCP Fraternity House (Auxiliary)</t>
  </si>
  <si>
    <t xml:space="preserve">          UB Parking Structure (Auxiliary)</t>
  </si>
  <si>
    <t xml:space="preserve">                TU York Road (Auxiliary)</t>
  </si>
  <si>
    <t xml:space="preserve">           UMCP Track &amp; Field (Auxiliary)</t>
  </si>
  <si>
    <t xml:space="preserve">                 USM Project X (Auxiliary)</t>
  </si>
  <si>
    <t xml:space="preserve">  UMCP Computer &amp; Space Sci (Academic)</t>
  </si>
  <si>
    <t xml:space="preserve">      UMUC Parking Structure (Auxiliary)</t>
  </si>
  <si>
    <t xml:space="preserve">               Total - 92A Academic Projects</t>
  </si>
  <si>
    <t xml:space="preserve">               Total - 92A Auxiliary Projects</t>
  </si>
  <si>
    <t>Distribution of Debt Service after 2003 A Bond Issue</t>
  </si>
  <si>
    <t xml:space="preserve">         1992 Series A Bond Funded Projects 98A</t>
  </si>
  <si>
    <t>92A refinanced on 98A</t>
  </si>
  <si>
    <t>Distribution of Debt Service after 2008 B Bond Issue</t>
  </si>
  <si>
    <t>Revised 92A after 2008B</t>
  </si>
  <si>
    <t>Amort of</t>
  </si>
  <si>
    <t>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</si>
</sst>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4" xfId="0" applyNumberFormat="1" applyBorder="1" applyAlignment="1">
      <alignment/>
    </xf>
    <xf numFmtId="3" fontId="0" fillId="0" borderId="0" xfId="0" applyNumberFormat="1" applyAlignment="1">
      <alignment horizontal="left"/>
    </xf>
    <xf numFmtId="165" fontId="0" fillId="0" borderId="12" xfId="0" applyNumberFormat="1" applyBorder="1" applyAlignment="1" quotePrefix="1">
      <alignment horizontal="left"/>
    </xf>
    <xf numFmtId="165" fontId="0" fillId="0" borderId="12" xfId="0" applyNumberFormat="1" applyBorder="1" applyAlignment="1" quotePrefix="1">
      <alignment horizontal="right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8" fontId="0" fillId="0" borderId="0" xfId="0" applyNumberFormat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>
      <alignment horizontal="centerContinuous"/>
    </xf>
    <xf numFmtId="164" fontId="0" fillId="0" borderId="18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5" fontId="0" fillId="33" borderId="20" xfId="0" applyNumberFormat="1" applyFill="1" applyBorder="1" applyAlignment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2"/>
  <sheetViews>
    <sheetView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" sqref="F11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2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1" width="12.7109375" style="0" customWidth="1"/>
    <col min="22" max="22" width="3.7109375" style="0" customWidth="1"/>
    <col min="23" max="26" width="12.7109375" style="0" customWidth="1"/>
    <col min="27" max="27" width="3.7109375" style="0" customWidth="1"/>
    <col min="28" max="31" width="12.7109375" style="0" customWidth="1"/>
    <col min="32" max="32" width="3.7109375" style="0" customWidth="1"/>
    <col min="33" max="36" width="12.7109375" style="0" customWidth="1"/>
    <col min="37" max="37" width="3.7109375" style="0" customWidth="1"/>
    <col min="38" max="41" width="12.7109375" style="0" customWidth="1"/>
    <col min="42" max="42" width="3.7109375" style="0" customWidth="1"/>
    <col min="43" max="46" width="12.7109375" style="0" customWidth="1"/>
    <col min="47" max="47" width="3.7109375" style="0" customWidth="1"/>
    <col min="48" max="51" width="12.7109375" style="0" customWidth="1"/>
    <col min="52" max="52" width="3.7109375" style="0" customWidth="1"/>
    <col min="53" max="56" width="12.7109375" style="0" customWidth="1"/>
    <col min="57" max="57" width="3.7109375" style="0" customWidth="1"/>
    <col min="58" max="61" width="12.7109375" style="0" customWidth="1"/>
    <col min="62" max="62" width="3.7109375" style="0" customWidth="1"/>
    <col min="63" max="66" width="12.7109375" style="0" customWidth="1"/>
    <col min="67" max="67" width="3.7109375" style="0" customWidth="1"/>
    <col min="68" max="71" width="12.7109375" style="0" customWidth="1"/>
    <col min="72" max="72" width="3.7109375" style="0" customWidth="1"/>
    <col min="73" max="76" width="12.7109375" style="0" customWidth="1"/>
    <col min="77" max="77" width="3.7109375" style="0" customWidth="1"/>
    <col min="78" max="81" width="12.7109375" style="0" customWidth="1"/>
    <col min="82" max="82" width="3.7109375" style="0" customWidth="1"/>
    <col min="83" max="86" width="12.7109375" style="0" customWidth="1"/>
    <col min="87" max="87" width="3.7109375" style="0" customWidth="1"/>
    <col min="88" max="91" width="12.7109375" style="0" customWidth="1"/>
    <col min="92" max="92" width="3.7109375" style="0" customWidth="1"/>
    <col min="93" max="96" width="12.7109375" style="0" customWidth="1"/>
    <col min="97" max="97" width="3.7109375" style="0" customWidth="1"/>
    <col min="98" max="100" width="12.7109375" style="0" customWidth="1"/>
    <col min="101" max="101" width="11.421875" style="0" customWidth="1"/>
  </cols>
  <sheetData>
    <row r="1" spans="1:101" ht="12.75">
      <c r="A1" s="1"/>
      <c r="B1" s="1"/>
      <c r="C1" s="12"/>
      <c r="D1" s="1"/>
      <c r="E1" s="1"/>
      <c r="F1" s="1"/>
      <c r="G1" s="21"/>
      <c r="H1" s="9"/>
      <c r="I1" s="12"/>
      <c r="J1" s="9" t="s">
        <v>3</v>
      </c>
      <c r="K1" s="9"/>
      <c r="L1" s="21"/>
      <c r="M1" s="30"/>
      <c r="N1" s="30"/>
      <c r="O1" s="30"/>
      <c r="P1" s="30"/>
      <c r="Q1" s="21"/>
      <c r="V1" s="21"/>
      <c r="W1" s="9"/>
      <c r="AA1" s="21"/>
      <c r="AD1" s="9" t="s">
        <v>3</v>
      </c>
      <c r="AE1" s="9"/>
      <c r="AF1" s="21"/>
      <c r="AK1" s="21"/>
      <c r="AL1" s="9"/>
      <c r="AP1" s="21"/>
      <c r="AU1" s="21"/>
      <c r="AX1" s="9" t="s">
        <v>3</v>
      </c>
      <c r="AY1" s="9"/>
      <c r="AZ1" s="21"/>
      <c r="BA1" s="9"/>
      <c r="BE1" s="21"/>
      <c r="BJ1" s="21"/>
      <c r="BO1" s="21"/>
      <c r="BP1" s="9"/>
      <c r="BR1" s="9" t="s">
        <v>3</v>
      </c>
      <c r="BS1" s="9"/>
      <c r="BT1" s="21"/>
      <c r="BY1" s="21"/>
      <c r="CD1" s="21"/>
      <c r="CE1" s="9"/>
      <c r="CF1" s="12"/>
      <c r="CG1" s="12"/>
      <c r="CH1" s="12"/>
      <c r="CI1" s="21"/>
      <c r="CL1" s="9" t="s">
        <v>3</v>
      </c>
      <c r="CM1" s="9"/>
      <c r="CN1" s="21"/>
      <c r="CS1" s="21"/>
      <c r="CT1" s="9"/>
      <c r="CV1" s="9"/>
      <c r="CW1" s="28"/>
    </row>
    <row r="2" spans="1:101" ht="12.75">
      <c r="A2" s="1"/>
      <c r="B2" s="1"/>
      <c r="C2" s="12"/>
      <c r="D2" s="1"/>
      <c r="E2" s="1"/>
      <c r="F2" s="1"/>
      <c r="G2" s="21"/>
      <c r="H2" s="9"/>
      <c r="I2" s="12"/>
      <c r="J2" s="9" t="s">
        <v>29</v>
      </c>
      <c r="K2" s="9"/>
      <c r="L2" s="21"/>
      <c r="M2" s="30"/>
      <c r="N2" s="30"/>
      <c r="O2" s="30"/>
      <c r="P2" s="30"/>
      <c r="Q2" s="21"/>
      <c r="V2" s="21"/>
      <c r="W2" s="9"/>
      <c r="AA2" s="21"/>
      <c r="AD2" s="9" t="s">
        <v>26</v>
      </c>
      <c r="AE2" s="9"/>
      <c r="AF2" s="21"/>
      <c r="AK2" s="21"/>
      <c r="AL2" s="9"/>
      <c r="AP2" s="21"/>
      <c r="AU2" s="21"/>
      <c r="AX2" s="9" t="s">
        <v>26</v>
      </c>
      <c r="AY2" s="9"/>
      <c r="AZ2" s="21"/>
      <c r="BA2" s="9"/>
      <c r="BE2" s="21"/>
      <c r="BJ2" s="21"/>
      <c r="BO2" s="21"/>
      <c r="BP2" s="9"/>
      <c r="BR2" s="9" t="s">
        <v>26</v>
      </c>
      <c r="BS2" s="9"/>
      <c r="BT2" s="21"/>
      <c r="BY2" s="21"/>
      <c r="CD2" s="21"/>
      <c r="CE2" s="9"/>
      <c r="CF2" s="12"/>
      <c r="CG2" s="12"/>
      <c r="CH2" s="12"/>
      <c r="CI2" s="21"/>
      <c r="CL2" s="9" t="s">
        <v>26</v>
      </c>
      <c r="CM2" s="9"/>
      <c r="CN2" s="21"/>
      <c r="CS2" s="21"/>
      <c r="CT2" s="9"/>
      <c r="CV2" s="4"/>
      <c r="CW2" s="28"/>
    </row>
    <row r="3" spans="1:101" ht="12.75">
      <c r="A3" s="1"/>
      <c r="B3" s="1"/>
      <c r="C3" s="12"/>
      <c r="D3" s="1"/>
      <c r="E3" s="1"/>
      <c r="F3" s="1"/>
      <c r="G3" s="21"/>
      <c r="H3" s="9"/>
      <c r="I3" s="12"/>
      <c r="J3" s="9" t="s">
        <v>27</v>
      </c>
      <c r="K3" s="9"/>
      <c r="L3" s="21"/>
      <c r="M3" s="30"/>
      <c r="N3" s="30"/>
      <c r="O3" s="30"/>
      <c r="P3" s="30"/>
      <c r="Q3" s="21"/>
      <c r="V3" s="21"/>
      <c r="W3" s="9"/>
      <c r="AA3" s="21"/>
      <c r="AD3" s="9" t="s">
        <v>4</v>
      </c>
      <c r="AE3" s="9"/>
      <c r="AF3" s="21"/>
      <c r="AK3" s="21"/>
      <c r="AL3" s="9"/>
      <c r="AP3" s="21"/>
      <c r="AU3" s="21"/>
      <c r="AX3" s="9" t="s">
        <v>4</v>
      </c>
      <c r="AY3" s="9"/>
      <c r="AZ3" s="21"/>
      <c r="BA3" s="9"/>
      <c r="BE3" s="21"/>
      <c r="BJ3" s="21"/>
      <c r="BO3" s="21"/>
      <c r="BP3" s="9"/>
      <c r="BR3" s="9" t="s">
        <v>4</v>
      </c>
      <c r="BS3" s="9"/>
      <c r="BT3" s="21"/>
      <c r="BY3" s="21"/>
      <c r="CD3" s="21"/>
      <c r="CE3" s="9"/>
      <c r="CF3" s="12"/>
      <c r="CG3" s="12"/>
      <c r="CH3" s="12"/>
      <c r="CI3" s="21"/>
      <c r="CL3" s="9" t="s">
        <v>4</v>
      </c>
      <c r="CM3" s="9"/>
      <c r="CN3" s="21"/>
      <c r="CS3" s="21"/>
      <c r="CT3" s="9"/>
      <c r="CV3" s="9"/>
      <c r="CW3" s="28"/>
    </row>
    <row r="4" spans="1:101" ht="12.75">
      <c r="A4" s="1"/>
      <c r="B4" s="1"/>
      <c r="C4" s="12"/>
      <c r="D4" s="1"/>
      <c r="E4" s="1"/>
      <c r="F4" s="1"/>
      <c r="G4" s="21"/>
      <c r="H4" s="9"/>
      <c r="I4" s="12"/>
      <c r="J4" s="9"/>
      <c r="K4" s="9"/>
      <c r="L4" s="21"/>
      <c r="M4" s="30"/>
      <c r="N4" s="30"/>
      <c r="O4" s="30"/>
      <c r="P4" s="30"/>
      <c r="Q4" s="21"/>
      <c r="V4" s="21"/>
      <c r="W4" s="9"/>
      <c r="AA4" s="21"/>
      <c r="AD4" s="9"/>
      <c r="AE4" s="9"/>
      <c r="AF4" s="21"/>
      <c r="AK4" s="21"/>
      <c r="AL4" s="9"/>
      <c r="AP4" s="21"/>
      <c r="AU4" s="21"/>
      <c r="AX4" s="9"/>
      <c r="AY4" s="9"/>
      <c r="AZ4" s="21"/>
      <c r="BA4" s="9"/>
      <c r="BE4" s="21"/>
      <c r="BJ4" s="21"/>
      <c r="BO4" s="21"/>
      <c r="BP4" s="9"/>
      <c r="BR4" s="9"/>
      <c r="BS4" s="9"/>
      <c r="BT4" s="21"/>
      <c r="BY4" s="21"/>
      <c r="CD4" s="21"/>
      <c r="CE4" s="9"/>
      <c r="CF4" s="12"/>
      <c r="CG4" s="12"/>
      <c r="CH4" s="12"/>
      <c r="CI4" s="21"/>
      <c r="CL4" s="9"/>
      <c r="CM4" s="9"/>
      <c r="CN4" s="21"/>
      <c r="CS4" s="21"/>
      <c r="CT4" s="9"/>
      <c r="CV4" s="9"/>
      <c r="CW4" s="28"/>
    </row>
    <row r="5" spans="1:101" ht="12.75">
      <c r="A5" s="1"/>
      <c r="B5" s="1"/>
      <c r="C5" s="12"/>
      <c r="D5" s="17"/>
      <c r="E5" s="17"/>
      <c r="F5" s="17"/>
      <c r="G5" s="21"/>
      <c r="H5" s="12"/>
      <c r="I5" s="12"/>
      <c r="J5" s="12"/>
      <c r="K5" s="12"/>
      <c r="L5" s="21"/>
      <c r="M5" s="30"/>
      <c r="N5" s="30"/>
      <c r="O5" s="30"/>
      <c r="P5" s="30"/>
      <c r="Q5" s="21"/>
      <c r="V5" s="21"/>
      <c r="AA5" s="21"/>
      <c r="AF5" s="21"/>
      <c r="AK5" s="21"/>
      <c r="AP5" s="21"/>
      <c r="AU5" s="21"/>
      <c r="AZ5" s="21"/>
      <c r="BE5" s="21"/>
      <c r="BJ5" s="21"/>
      <c r="BO5" s="21"/>
      <c r="BT5" s="21"/>
      <c r="BY5" s="21"/>
      <c r="CD5" s="21"/>
      <c r="CE5" s="12"/>
      <c r="CF5" s="12"/>
      <c r="CG5" s="12"/>
      <c r="CH5" s="12"/>
      <c r="CI5" s="21"/>
      <c r="CN5" s="21"/>
      <c r="CS5" s="21"/>
      <c r="CW5" s="28"/>
    </row>
    <row r="6" spans="1:101" ht="12.75">
      <c r="A6" s="2" t="s">
        <v>0</v>
      </c>
      <c r="B6" s="18"/>
      <c r="C6" s="32" t="s">
        <v>30</v>
      </c>
      <c r="D6" s="33"/>
      <c r="E6" s="34"/>
      <c r="F6" s="15"/>
      <c r="G6" s="21"/>
      <c r="H6" s="13" t="s">
        <v>24</v>
      </c>
      <c r="I6" s="14"/>
      <c r="J6" s="20"/>
      <c r="K6" s="15"/>
      <c r="L6" s="21"/>
      <c r="M6" s="13" t="s">
        <v>25</v>
      </c>
      <c r="N6" s="14"/>
      <c r="O6" s="20"/>
      <c r="P6" s="15"/>
      <c r="Q6" s="21"/>
      <c r="R6" s="5" t="s">
        <v>7</v>
      </c>
      <c r="S6" s="6"/>
      <c r="T6" s="7"/>
      <c r="U6" s="15"/>
      <c r="V6" s="21"/>
      <c r="W6" s="5" t="s">
        <v>8</v>
      </c>
      <c r="X6" s="6"/>
      <c r="Y6" s="7"/>
      <c r="Z6" s="15"/>
      <c r="AA6" s="21"/>
      <c r="AB6" s="5" t="s">
        <v>22</v>
      </c>
      <c r="AC6" s="6"/>
      <c r="AD6" s="7"/>
      <c r="AE6" s="15"/>
      <c r="AF6" s="21"/>
      <c r="AG6" s="5" t="s">
        <v>9</v>
      </c>
      <c r="AH6" s="6"/>
      <c r="AI6" s="7"/>
      <c r="AJ6" s="15"/>
      <c r="AK6" s="21"/>
      <c r="AL6" s="5" t="s">
        <v>10</v>
      </c>
      <c r="AM6" s="6"/>
      <c r="AN6" s="7"/>
      <c r="AO6" s="15"/>
      <c r="AP6" s="21"/>
      <c r="AQ6" s="5" t="s">
        <v>11</v>
      </c>
      <c r="AR6" s="6"/>
      <c r="AS6" s="7"/>
      <c r="AT6" s="15"/>
      <c r="AU6" s="21"/>
      <c r="AV6" s="5" t="s">
        <v>12</v>
      </c>
      <c r="AW6" s="6"/>
      <c r="AX6" s="7"/>
      <c r="AY6" s="15"/>
      <c r="AZ6" s="21"/>
      <c r="BA6" s="5" t="s">
        <v>13</v>
      </c>
      <c r="BB6" s="6"/>
      <c r="BC6" s="7"/>
      <c r="BD6" s="15"/>
      <c r="BE6" s="21"/>
      <c r="BF6" s="5" t="s">
        <v>14</v>
      </c>
      <c r="BG6" s="6"/>
      <c r="BH6" s="7"/>
      <c r="BI6" s="15"/>
      <c r="BJ6" s="21"/>
      <c r="BK6" s="5" t="s">
        <v>15</v>
      </c>
      <c r="BL6" s="6"/>
      <c r="BM6" s="7"/>
      <c r="BN6" s="15"/>
      <c r="BO6" s="21"/>
      <c r="BP6" s="5" t="s">
        <v>16</v>
      </c>
      <c r="BQ6" s="6"/>
      <c r="BR6" s="7"/>
      <c r="BS6" s="15"/>
      <c r="BT6" s="21"/>
      <c r="BU6" s="5" t="s">
        <v>17</v>
      </c>
      <c r="BV6" s="6"/>
      <c r="BW6" s="7"/>
      <c r="BX6" s="15"/>
      <c r="BY6" s="21"/>
      <c r="BZ6" s="5" t="s">
        <v>18</v>
      </c>
      <c r="CA6" s="6"/>
      <c r="CB6" s="7"/>
      <c r="CC6" s="15"/>
      <c r="CD6" s="21"/>
      <c r="CE6" s="13" t="s">
        <v>19</v>
      </c>
      <c r="CF6" s="14"/>
      <c r="CG6" s="20"/>
      <c r="CH6" s="15"/>
      <c r="CI6" s="21"/>
      <c r="CJ6" s="5" t="s">
        <v>20</v>
      </c>
      <c r="CK6" s="6"/>
      <c r="CL6" s="7"/>
      <c r="CM6" s="15"/>
      <c r="CN6" s="21"/>
      <c r="CO6" s="5" t="s">
        <v>21</v>
      </c>
      <c r="CP6" s="6"/>
      <c r="CQ6" s="7"/>
      <c r="CR6" s="15"/>
      <c r="CS6" s="21"/>
      <c r="CT6" s="5" t="s">
        <v>23</v>
      </c>
      <c r="CU6" s="6"/>
      <c r="CV6" s="7"/>
      <c r="CW6" s="15"/>
    </row>
    <row r="7" spans="1:101" ht="12.75">
      <c r="A7" s="24" t="s">
        <v>1</v>
      </c>
      <c r="B7" s="25"/>
      <c r="C7" s="35" t="s">
        <v>28</v>
      </c>
      <c r="D7" s="36"/>
      <c r="E7" s="37"/>
      <c r="F7" s="15" t="s">
        <v>31</v>
      </c>
      <c r="G7" s="27"/>
      <c r="H7" s="13"/>
      <c r="I7" s="14"/>
      <c r="J7" s="20"/>
      <c r="K7" s="15" t="s">
        <v>31</v>
      </c>
      <c r="L7" s="27"/>
      <c r="M7" s="13"/>
      <c r="N7" s="14"/>
      <c r="O7" s="20"/>
      <c r="P7" s="15" t="s">
        <v>31</v>
      </c>
      <c r="Q7" s="27"/>
      <c r="R7" s="23">
        <v>0.2775281</v>
      </c>
      <c r="S7" s="10">
        <v>0.2837434</v>
      </c>
      <c r="T7" s="26"/>
      <c r="U7" s="15" t="s">
        <v>31</v>
      </c>
      <c r="V7" s="27"/>
      <c r="W7" s="23">
        <v>0.0823527</v>
      </c>
      <c r="X7" s="10">
        <v>0.0841968</v>
      </c>
      <c r="Y7" s="26"/>
      <c r="Z7" s="15" t="s">
        <v>31</v>
      </c>
      <c r="AA7" s="27"/>
      <c r="AB7" s="23">
        <v>0.0064487</v>
      </c>
      <c r="AC7" s="10">
        <v>0.0070051</v>
      </c>
      <c r="AD7" s="26"/>
      <c r="AE7" s="15" t="s">
        <v>31</v>
      </c>
      <c r="AF7" s="27"/>
      <c r="AG7" s="22"/>
      <c r="AH7" s="10">
        <v>0.0505091</v>
      </c>
      <c r="AI7" s="26"/>
      <c r="AJ7" s="15" t="s">
        <v>31</v>
      </c>
      <c r="AK7" s="27"/>
      <c r="AL7" s="22"/>
      <c r="AM7" s="10">
        <v>0.0052896</v>
      </c>
      <c r="AN7" s="26"/>
      <c r="AO7" s="15" t="s">
        <v>31</v>
      </c>
      <c r="AP7" s="27"/>
      <c r="AQ7" s="23">
        <v>0.1123443</v>
      </c>
      <c r="AR7" s="10">
        <v>0.1123632</v>
      </c>
      <c r="AS7" s="26"/>
      <c r="AT7" s="15" t="s">
        <v>31</v>
      </c>
      <c r="AU7" s="27"/>
      <c r="AV7" s="22"/>
      <c r="AW7" s="10">
        <v>0.0046377</v>
      </c>
      <c r="AX7" s="26"/>
      <c r="AY7" s="15" t="s">
        <v>31</v>
      </c>
      <c r="AZ7" s="27"/>
      <c r="BA7" s="22"/>
      <c r="BB7" s="10">
        <v>0.1150457</v>
      </c>
      <c r="BC7" s="26"/>
      <c r="BD7" s="15" t="s">
        <v>31</v>
      </c>
      <c r="BE7" s="27"/>
      <c r="BF7" s="22"/>
      <c r="BG7" s="10">
        <v>0.0070928</v>
      </c>
      <c r="BH7" s="26"/>
      <c r="BI7" s="15" t="s">
        <v>31</v>
      </c>
      <c r="BJ7" s="27"/>
      <c r="BK7" s="22"/>
      <c r="BL7" s="10">
        <v>0.0969753</v>
      </c>
      <c r="BM7" s="26"/>
      <c r="BN7" s="15" t="s">
        <v>31</v>
      </c>
      <c r="BO7" s="27"/>
      <c r="BP7" s="22"/>
      <c r="BQ7" s="10">
        <v>0.0169526</v>
      </c>
      <c r="BR7" s="26"/>
      <c r="BS7" s="15" t="s">
        <v>31</v>
      </c>
      <c r="BT7" s="27"/>
      <c r="BU7" s="22"/>
      <c r="BV7" s="10">
        <v>0.0340221</v>
      </c>
      <c r="BW7" s="26"/>
      <c r="BX7" s="15" t="s">
        <v>31</v>
      </c>
      <c r="BY7" s="27"/>
      <c r="BZ7" s="22"/>
      <c r="CA7" s="10">
        <v>0.1083798</v>
      </c>
      <c r="CB7" s="26"/>
      <c r="CC7" s="15" t="s">
        <v>31</v>
      </c>
      <c r="CD7" s="27"/>
      <c r="CE7" s="22"/>
      <c r="CF7" s="10">
        <v>0.0587801</v>
      </c>
      <c r="CG7" s="26"/>
      <c r="CH7" s="15" t="s">
        <v>31</v>
      </c>
      <c r="CI7" s="27"/>
      <c r="CJ7" s="22"/>
      <c r="CK7" s="10">
        <v>0.0083972</v>
      </c>
      <c r="CL7" s="26"/>
      <c r="CM7" s="15" t="s">
        <v>31</v>
      </c>
      <c r="CN7" s="27"/>
      <c r="CO7" s="22"/>
      <c r="CP7" s="10">
        <v>0.0066095</v>
      </c>
      <c r="CQ7" s="26"/>
      <c r="CR7" s="15" t="s">
        <v>31</v>
      </c>
      <c r="CS7" s="27"/>
      <c r="CT7" s="22"/>
      <c r="CU7" s="10">
        <v>0.0657761</v>
      </c>
      <c r="CV7" s="26"/>
      <c r="CW7" s="15" t="s">
        <v>31</v>
      </c>
    </row>
    <row r="8" spans="1:101" ht="12.75">
      <c r="A8" s="3"/>
      <c r="B8" s="18"/>
      <c r="C8" s="15" t="s">
        <v>5</v>
      </c>
      <c r="D8" s="15" t="s">
        <v>6</v>
      </c>
      <c r="E8" s="15" t="s">
        <v>2</v>
      </c>
      <c r="F8" s="15" t="s">
        <v>32</v>
      </c>
      <c r="G8" s="21"/>
      <c r="H8" s="15" t="s">
        <v>5</v>
      </c>
      <c r="I8" s="15" t="s">
        <v>6</v>
      </c>
      <c r="J8" s="15" t="s">
        <v>2</v>
      </c>
      <c r="K8" s="15" t="s">
        <v>32</v>
      </c>
      <c r="L8" s="21"/>
      <c r="M8" s="15" t="s">
        <v>5</v>
      </c>
      <c r="N8" s="15" t="s">
        <v>6</v>
      </c>
      <c r="O8" s="15" t="s">
        <v>2</v>
      </c>
      <c r="P8" s="15" t="s">
        <v>32</v>
      </c>
      <c r="Q8" s="21"/>
      <c r="R8" s="8" t="s">
        <v>5</v>
      </c>
      <c r="S8" s="8" t="s">
        <v>6</v>
      </c>
      <c r="T8" s="8" t="s">
        <v>2</v>
      </c>
      <c r="U8" s="15" t="s">
        <v>32</v>
      </c>
      <c r="V8" s="21"/>
      <c r="W8" s="8" t="s">
        <v>5</v>
      </c>
      <c r="X8" s="8" t="s">
        <v>6</v>
      </c>
      <c r="Y8" s="8" t="s">
        <v>2</v>
      </c>
      <c r="Z8" s="15" t="s">
        <v>32</v>
      </c>
      <c r="AA8" s="21"/>
      <c r="AB8" s="8" t="s">
        <v>5</v>
      </c>
      <c r="AC8" s="8" t="s">
        <v>6</v>
      </c>
      <c r="AD8" s="8" t="s">
        <v>2</v>
      </c>
      <c r="AE8" s="15" t="s">
        <v>32</v>
      </c>
      <c r="AF8" s="21"/>
      <c r="AG8" s="8" t="s">
        <v>5</v>
      </c>
      <c r="AH8" s="8" t="s">
        <v>6</v>
      </c>
      <c r="AI8" s="8" t="s">
        <v>2</v>
      </c>
      <c r="AJ8" s="15" t="s">
        <v>32</v>
      </c>
      <c r="AK8" s="21"/>
      <c r="AL8" s="8" t="s">
        <v>5</v>
      </c>
      <c r="AM8" s="8" t="s">
        <v>6</v>
      </c>
      <c r="AN8" s="8" t="s">
        <v>2</v>
      </c>
      <c r="AO8" s="15" t="s">
        <v>32</v>
      </c>
      <c r="AP8" s="21"/>
      <c r="AQ8" s="8" t="s">
        <v>5</v>
      </c>
      <c r="AR8" s="8" t="s">
        <v>6</v>
      </c>
      <c r="AS8" s="8" t="s">
        <v>2</v>
      </c>
      <c r="AT8" s="15" t="s">
        <v>32</v>
      </c>
      <c r="AU8" s="21"/>
      <c r="AV8" s="8" t="s">
        <v>5</v>
      </c>
      <c r="AW8" s="8" t="s">
        <v>6</v>
      </c>
      <c r="AX8" s="8" t="s">
        <v>2</v>
      </c>
      <c r="AY8" s="15" t="s">
        <v>32</v>
      </c>
      <c r="AZ8" s="21"/>
      <c r="BA8" s="8" t="s">
        <v>5</v>
      </c>
      <c r="BB8" s="8" t="s">
        <v>6</v>
      </c>
      <c r="BC8" s="8" t="s">
        <v>2</v>
      </c>
      <c r="BD8" s="15" t="s">
        <v>32</v>
      </c>
      <c r="BE8" s="21"/>
      <c r="BF8" s="8" t="s">
        <v>5</v>
      </c>
      <c r="BG8" s="8" t="s">
        <v>6</v>
      </c>
      <c r="BH8" s="8" t="s">
        <v>2</v>
      </c>
      <c r="BI8" s="15" t="s">
        <v>32</v>
      </c>
      <c r="BJ8" s="21"/>
      <c r="BK8" s="8" t="s">
        <v>5</v>
      </c>
      <c r="BL8" s="8" t="s">
        <v>6</v>
      </c>
      <c r="BM8" s="8" t="s">
        <v>2</v>
      </c>
      <c r="BN8" s="15" t="s">
        <v>32</v>
      </c>
      <c r="BO8" s="21"/>
      <c r="BP8" s="8" t="s">
        <v>5</v>
      </c>
      <c r="BQ8" s="8" t="s">
        <v>6</v>
      </c>
      <c r="BR8" s="8" t="s">
        <v>2</v>
      </c>
      <c r="BS8" s="15" t="s">
        <v>32</v>
      </c>
      <c r="BT8" s="21"/>
      <c r="BU8" s="8" t="s">
        <v>5</v>
      </c>
      <c r="BV8" s="8" t="s">
        <v>6</v>
      </c>
      <c r="BW8" s="8" t="s">
        <v>2</v>
      </c>
      <c r="BX8" s="15" t="s">
        <v>32</v>
      </c>
      <c r="BY8" s="21"/>
      <c r="BZ8" s="8" t="s">
        <v>5</v>
      </c>
      <c r="CA8" s="8" t="s">
        <v>6</v>
      </c>
      <c r="CB8" s="8" t="s">
        <v>2</v>
      </c>
      <c r="CC8" s="15" t="s">
        <v>32</v>
      </c>
      <c r="CD8" s="21"/>
      <c r="CE8" s="15" t="s">
        <v>5</v>
      </c>
      <c r="CF8" s="15" t="s">
        <v>6</v>
      </c>
      <c r="CG8" s="15" t="s">
        <v>2</v>
      </c>
      <c r="CH8" s="15" t="s">
        <v>32</v>
      </c>
      <c r="CI8" s="21"/>
      <c r="CJ8" s="8" t="s">
        <v>5</v>
      </c>
      <c r="CK8" s="8" t="s">
        <v>6</v>
      </c>
      <c r="CL8" s="8" t="s">
        <v>2</v>
      </c>
      <c r="CM8" s="15" t="s">
        <v>32</v>
      </c>
      <c r="CN8" s="21"/>
      <c r="CO8" s="8" t="s">
        <v>5</v>
      </c>
      <c r="CP8" s="8" t="s">
        <v>6</v>
      </c>
      <c r="CQ8" s="8" t="s">
        <v>2</v>
      </c>
      <c r="CR8" s="15" t="s">
        <v>32</v>
      </c>
      <c r="CS8" s="21"/>
      <c r="CT8" s="8" t="s">
        <v>5</v>
      </c>
      <c r="CU8" s="8" t="s">
        <v>6</v>
      </c>
      <c r="CV8" s="8" t="s">
        <v>2</v>
      </c>
      <c r="CW8" s="15" t="s">
        <v>32</v>
      </c>
    </row>
    <row r="9" spans="1:101" ht="12.75">
      <c r="A9" s="1">
        <v>39722</v>
      </c>
      <c r="B9" s="1"/>
      <c r="C9" s="12"/>
      <c r="D9" s="12">
        <v>111998</v>
      </c>
      <c r="E9" s="19">
        <f>C9+D9</f>
        <v>111998</v>
      </c>
      <c r="F9" s="19">
        <f>K9+P9</f>
        <v>0</v>
      </c>
      <c r="G9" s="28"/>
      <c r="H9" s="31">
        <f aca="true" t="shared" si="0" ref="H9:I11">R9+W9+AB9</f>
        <v>0</v>
      </c>
      <c r="I9" s="31">
        <f t="shared" si="0"/>
        <v>41993.123709399995</v>
      </c>
      <c r="J9" s="31">
        <f>H9+I9</f>
        <v>41993.123709399995</v>
      </c>
      <c r="K9" s="31">
        <f>U9+Z9+AE9</f>
        <v>0</v>
      </c>
      <c r="L9" s="28"/>
      <c r="M9" s="31">
        <f aca="true" t="shared" si="1" ref="M9:N11">AG9+AL9+AQ9+AV9+BA9+BF9+BK9+BP9+BU9+BZ9+CE9+CJ9+CO9+CT9</f>
        <v>0</v>
      </c>
      <c r="N9" s="31">
        <f t="shared" si="1"/>
        <v>70004.87629059999</v>
      </c>
      <c r="O9" s="31">
        <f>M9+N9</f>
        <v>70004.87629059999</v>
      </c>
      <c r="P9" s="31">
        <f>AJ9+AO9+AT9+AY9+BD9:BD9+BI9+BN9+BS9+BX9+CC9+CH9+CM9+CR9</f>
        <v>0</v>
      </c>
      <c r="Q9" s="28"/>
      <c r="R9" s="12">
        <f>C9*S7</f>
        <v>0</v>
      </c>
      <c r="S9" s="12">
        <f>D9*S7</f>
        <v>31778.693313199998</v>
      </c>
      <c r="T9" s="12">
        <f>R9+S9</f>
        <v>31778.693313199998</v>
      </c>
      <c r="U9" s="12"/>
      <c r="V9" s="28"/>
      <c r="W9" s="12">
        <f>C9*X7</f>
        <v>0</v>
      </c>
      <c r="X9" s="12">
        <f>D9*X7</f>
        <v>9429.8732064</v>
      </c>
      <c r="Y9" s="12">
        <f>W9+X9</f>
        <v>9429.8732064</v>
      </c>
      <c r="Z9" s="12"/>
      <c r="AA9" s="28"/>
      <c r="AB9" s="12">
        <f>C9*AC7</f>
        <v>0</v>
      </c>
      <c r="AC9" s="12">
        <f>D9*AC7</f>
        <v>784.5571898000001</v>
      </c>
      <c r="AD9" s="12">
        <f>AB9+AC9</f>
        <v>784.5571898000001</v>
      </c>
      <c r="AE9" s="12"/>
      <c r="AF9" s="28"/>
      <c r="AG9" s="12">
        <f>C9*AH7</f>
        <v>0</v>
      </c>
      <c r="AH9" s="12">
        <f>D9*AH7</f>
        <v>5656.9181818</v>
      </c>
      <c r="AI9" s="12">
        <f>AG9+AH9</f>
        <v>5656.9181818</v>
      </c>
      <c r="AJ9" s="12"/>
      <c r="AK9" s="28"/>
      <c r="AL9" s="12">
        <f>C9*AM7</f>
        <v>0</v>
      </c>
      <c r="AM9" s="12">
        <f>D9*AM7</f>
        <v>592.4246208000001</v>
      </c>
      <c r="AN9" s="19">
        <f>AL9+AM9</f>
        <v>592.4246208000001</v>
      </c>
      <c r="AO9" s="19"/>
      <c r="AP9" s="28"/>
      <c r="AQ9" s="12">
        <f>C9*AR7</f>
        <v>0</v>
      </c>
      <c r="AR9" s="12">
        <f>D9*AR7</f>
        <v>12584.4536736</v>
      </c>
      <c r="AS9" s="12">
        <f>AQ9+AR9</f>
        <v>12584.4536736</v>
      </c>
      <c r="AT9" s="12"/>
      <c r="AU9" s="28"/>
      <c r="AV9" s="12">
        <f>C9*AW7</f>
        <v>0</v>
      </c>
      <c r="AW9" s="12">
        <f>D9*AW7</f>
        <v>519.4131246</v>
      </c>
      <c r="AX9" s="19">
        <f>AV9+AW9</f>
        <v>519.4131246</v>
      </c>
      <c r="AY9" s="19"/>
      <c r="AZ9" s="28"/>
      <c r="BA9" s="12">
        <f>C9*BB7</f>
        <v>0</v>
      </c>
      <c r="BB9" s="12">
        <f>D9*BB7</f>
        <v>12884.8883086</v>
      </c>
      <c r="BC9" s="19">
        <f>BA9+BB9</f>
        <v>12884.8883086</v>
      </c>
      <c r="BD9" s="19"/>
      <c r="BE9" s="28"/>
      <c r="BF9" s="12">
        <f>C9*BG7</f>
        <v>0</v>
      </c>
      <c r="BG9" s="12">
        <f>D9*BG7</f>
        <v>794.3794144</v>
      </c>
      <c r="BH9" s="19">
        <f>BF9+BG9</f>
        <v>794.3794144</v>
      </c>
      <c r="BI9" s="19"/>
      <c r="BJ9" s="28"/>
      <c r="BK9" s="12">
        <f>C9*BL7</f>
        <v>0</v>
      </c>
      <c r="BL9" s="12">
        <f>D9*BL7</f>
        <v>10861.0396494</v>
      </c>
      <c r="BM9" s="19">
        <f>BK9+BL9</f>
        <v>10861.0396494</v>
      </c>
      <c r="BN9" s="19"/>
      <c r="BO9" s="28"/>
      <c r="BP9" s="12">
        <f>C9*BQ7</f>
        <v>0</v>
      </c>
      <c r="BQ9" s="12">
        <f>D9*BQ7</f>
        <v>1898.6572948000003</v>
      </c>
      <c r="BR9" s="19">
        <f>BP9+BQ9</f>
        <v>1898.6572948000003</v>
      </c>
      <c r="BS9" s="19"/>
      <c r="BT9" s="28"/>
      <c r="BU9" s="12">
        <f>C9*BV7</f>
        <v>0</v>
      </c>
      <c r="BV9" s="12">
        <f>D9*BV7</f>
        <v>3810.4071558</v>
      </c>
      <c r="BW9" s="19">
        <f>BU9+BV9</f>
        <v>3810.4071558</v>
      </c>
      <c r="BX9" s="19"/>
      <c r="BY9" s="28"/>
      <c r="BZ9" s="12">
        <f>C9*CA7</f>
        <v>0</v>
      </c>
      <c r="CA9" s="12">
        <f>D9*CA7</f>
        <v>12138.3208404</v>
      </c>
      <c r="CB9" s="12">
        <f>SUM(BZ9:CA9)</f>
        <v>12138.3208404</v>
      </c>
      <c r="CC9" s="12"/>
      <c r="CD9" s="28"/>
      <c r="CE9" s="12">
        <f>C9*CF7</f>
        <v>0</v>
      </c>
      <c r="CF9" s="12">
        <f>D9*CF7</f>
        <v>6583.2536398</v>
      </c>
      <c r="CG9" s="12">
        <f>SUM(CE9:CF9)</f>
        <v>6583.2536398</v>
      </c>
      <c r="CH9" s="12"/>
      <c r="CI9" s="28"/>
      <c r="CJ9" s="12">
        <f>C9*CK7</f>
        <v>0</v>
      </c>
      <c r="CK9" s="12">
        <f>D9*CK7</f>
        <v>940.4696056</v>
      </c>
      <c r="CL9" s="12">
        <f>SUM(CJ9:CK9)</f>
        <v>940.4696056</v>
      </c>
      <c r="CM9" s="12"/>
      <c r="CN9" s="28"/>
      <c r="CO9" s="12">
        <f>C9*CP7</f>
        <v>0</v>
      </c>
      <c r="CP9" s="12">
        <f>D9*CP7</f>
        <v>740.250781</v>
      </c>
      <c r="CQ9" s="12">
        <f>SUM(CO9:CP9)</f>
        <v>740.250781</v>
      </c>
      <c r="CR9" s="12"/>
      <c r="CS9" s="28"/>
      <c r="CT9" s="12"/>
      <c r="CU9" s="12"/>
      <c r="CV9" s="12">
        <f>SUM(CT9:CU9)</f>
        <v>0</v>
      </c>
      <c r="CW9" s="28"/>
    </row>
    <row r="10" spans="1:101" ht="12.75">
      <c r="A10" s="1">
        <v>39904</v>
      </c>
      <c r="B10" s="1"/>
      <c r="C10" s="12">
        <v>4479926</v>
      </c>
      <c r="D10" s="12">
        <v>111998</v>
      </c>
      <c r="E10" s="19">
        <f>C10+D10</f>
        <v>4591924</v>
      </c>
      <c r="F10" s="19">
        <f>K10+P10</f>
        <v>0</v>
      </c>
      <c r="G10" s="28"/>
      <c r="H10" s="31">
        <f t="shared" si="0"/>
        <v>1679727.1980478</v>
      </c>
      <c r="I10" s="31">
        <f t="shared" si="0"/>
        <v>41993.123709399995</v>
      </c>
      <c r="J10" s="31">
        <f>H10+I10</f>
        <v>1721720.3217572</v>
      </c>
      <c r="K10" s="31">
        <f>U10+Z10+AE10</f>
        <v>0</v>
      </c>
      <c r="L10" s="28"/>
      <c r="M10" s="31">
        <f t="shared" si="1"/>
        <v>2800198.8019522</v>
      </c>
      <c r="N10" s="31">
        <f t="shared" si="1"/>
        <v>70004.87629059999</v>
      </c>
      <c r="O10" s="31">
        <f>M10+N10</f>
        <v>2870203.6782428</v>
      </c>
      <c r="P10" s="31">
        <f>AJ10+AO10+AT10+AY10+BD9:BD10+BI10+BN10+BS10+BX10+CC10+CH10+CM10+CR10</f>
        <v>0</v>
      </c>
      <c r="Q10" s="28"/>
      <c r="R10" s="12">
        <f>C10*S7</f>
        <v>1271149.4349884</v>
      </c>
      <c r="S10" s="12">
        <f>D10*S7</f>
        <v>31778.693313199998</v>
      </c>
      <c r="T10" s="12">
        <f>R10+S10</f>
        <v>1302928.1283016</v>
      </c>
      <c r="U10" s="12"/>
      <c r="V10" s="28"/>
      <c r="W10" s="12">
        <f>C10*X7</f>
        <v>377195.4334368</v>
      </c>
      <c r="X10" s="12">
        <f>D10*X7</f>
        <v>9429.8732064</v>
      </c>
      <c r="Y10" s="12">
        <f>W10+X10</f>
        <v>386625.30664320005</v>
      </c>
      <c r="Z10" s="12"/>
      <c r="AA10" s="28"/>
      <c r="AB10" s="12">
        <f>C10*AC7</f>
        <v>31382.329622600002</v>
      </c>
      <c r="AC10" s="12">
        <f>D10*AC7</f>
        <v>784.5571898000001</v>
      </c>
      <c r="AD10" s="12">
        <f>AB10+AC10</f>
        <v>32166.886812400004</v>
      </c>
      <c r="AE10" s="12"/>
      <c r="AF10" s="28"/>
      <c r="AG10" s="12">
        <f>C10*AH7</f>
        <v>226277.0303266</v>
      </c>
      <c r="AH10" s="12">
        <f>D10*AH7</f>
        <v>5656.9181818</v>
      </c>
      <c r="AI10" s="12">
        <f>AG10+AH10</f>
        <v>231933.9485084</v>
      </c>
      <c r="AJ10" s="12"/>
      <c r="AK10" s="28"/>
      <c r="AL10" s="12">
        <f>C10*AM7</f>
        <v>23697.0165696</v>
      </c>
      <c r="AM10" s="12">
        <f>D10*AM7</f>
        <v>592.4246208000001</v>
      </c>
      <c r="AN10" s="19">
        <f>AL10+AM10</f>
        <v>24289.4411904</v>
      </c>
      <c r="AO10" s="19"/>
      <c r="AP10" s="28"/>
      <c r="AQ10" s="12">
        <f>C10*AR7</f>
        <v>503378.8211232</v>
      </c>
      <c r="AR10" s="12">
        <f>D10*AR7</f>
        <v>12584.4536736</v>
      </c>
      <c r="AS10" s="12">
        <f>AQ10+AR10</f>
        <v>515963.2747968</v>
      </c>
      <c r="AT10" s="12"/>
      <c r="AU10" s="28"/>
      <c r="AV10" s="12">
        <f>C10*AW7</f>
        <v>20776.5528102</v>
      </c>
      <c r="AW10" s="12">
        <f>D10*AW7</f>
        <v>519.4131246</v>
      </c>
      <c r="AX10" s="19">
        <f>AV10+AW10</f>
        <v>21295.9659348</v>
      </c>
      <c r="AY10" s="19"/>
      <c r="AZ10" s="28"/>
      <c r="BA10" s="12">
        <f>C10*BB7</f>
        <v>515396.2226182</v>
      </c>
      <c r="BB10" s="12">
        <f>D10*BB7</f>
        <v>12884.8883086</v>
      </c>
      <c r="BC10" s="19">
        <f>BA10+BB10</f>
        <v>528281.1109268001</v>
      </c>
      <c r="BD10" s="19"/>
      <c r="BE10" s="28"/>
      <c r="BF10" s="12">
        <f>C10*BG7</f>
        <v>31775.2191328</v>
      </c>
      <c r="BG10" s="12">
        <f>D10*BG7</f>
        <v>794.3794144</v>
      </c>
      <c r="BH10" s="19">
        <f>BF10+BG10</f>
        <v>32569.5985472</v>
      </c>
      <c r="BI10" s="19"/>
      <c r="BJ10" s="28"/>
      <c r="BK10" s="12">
        <f>C10*BL7</f>
        <v>434442.1678278</v>
      </c>
      <c r="BL10" s="12">
        <f>D10*BL7</f>
        <v>10861.0396494</v>
      </c>
      <c r="BM10" s="19">
        <f>BK10+BL10</f>
        <v>445303.20747719996</v>
      </c>
      <c r="BN10" s="19"/>
      <c r="BO10" s="28"/>
      <c r="BP10" s="12">
        <f>C10*BQ7</f>
        <v>75946.3935076</v>
      </c>
      <c r="BQ10" s="12">
        <f>D10*BQ7</f>
        <v>1898.6572948000003</v>
      </c>
      <c r="BR10" s="19">
        <f>BP10+BQ10</f>
        <v>77845.0508024</v>
      </c>
      <c r="BS10" s="19"/>
      <c r="BT10" s="28"/>
      <c r="BU10" s="12">
        <f>C10*BV7</f>
        <v>152416.4903646</v>
      </c>
      <c r="BV10" s="12">
        <f>D10*BV7</f>
        <v>3810.4071558</v>
      </c>
      <c r="BW10" s="19">
        <f>BU10+BV10</f>
        <v>156226.8975204</v>
      </c>
      <c r="BX10" s="19"/>
      <c r="BY10" s="28"/>
      <c r="BZ10" s="12">
        <f>C10*CA7</f>
        <v>485533.4838948</v>
      </c>
      <c r="CA10" s="12">
        <f>D10*CA7</f>
        <v>12138.3208404</v>
      </c>
      <c r="CB10" s="12">
        <f>SUM(BZ10:CA10)</f>
        <v>497671.8047352</v>
      </c>
      <c r="CC10" s="12"/>
      <c r="CD10" s="28"/>
      <c r="CE10" s="12">
        <f>C10*CF7</f>
        <v>263330.4982726</v>
      </c>
      <c r="CF10" s="12">
        <f>D10*CF7</f>
        <v>6583.2536398</v>
      </c>
      <c r="CG10" s="12">
        <f>SUM(CE10:CF10)</f>
        <v>269913.7519124</v>
      </c>
      <c r="CH10" s="12"/>
      <c r="CI10" s="28"/>
      <c r="CJ10" s="12">
        <f>C10*CK7</f>
        <v>37618.834607200006</v>
      </c>
      <c r="CK10" s="12">
        <f>D10*CK7</f>
        <v>940.4696056</v>
      </c>
      <c r="CL10" s="12">
        <f>SUM(CJ10:CK10)</f>
        <v>38559.30421280001</v>
      </c>
      <c r="CM10" s="12"/>
      <c r="CN10" s="28"/>
      <c r="CO10" s="12">
        <f>C10*CP7</f>
        <v>29610.070897</v>
      </c>
      <c r="CP10" s="12">
        <f>D10*CP7</f>
        <v>740.250781</v>
      </c>
      <c r="CQ10" s="12">
        <f>SUM(CO10:CP10)</f>
        <v>30350.321678</v>
      </c>
      <c r="CR10" s="12"/>
      <c r="CS10" s="28"/>
      <c r="CT10" s="12"/>
      <c r="CU10" s="12"/>
      <c r="CV10" s="12">
        <f>SUM(CT10:CU10)</f>
        <v>0</v>
      </c>
      <c r="CW10" s="28"/>
    </row>
    <row r="11" spans="1:101" ht="12.75">
      <c r="A11" s="1">
        <v>41000</v>
      </c>
      <c r="B11" s="1"/>
      <c r="C11" s="12"/>
      <c r="D11" s="19"/>
      <c r="E11" s="19">
        <f>C11+D11</f>
        <v>0</v>
      </c>
      <c r="F11" s="19"/>
      <c r="G11" s="28"/>
      <c r="H11" s="31">
        <f t="shared" si="0"/>
        <v>0</v>
      </c>
      <c r="I11" s="31">
        <f t="shared" si="0"/>
        <v>0</v>
      </c>
      <c r="J11" s="31">
        <f>H11+I11</f>
        <v>0</v>
      </c>
      <c r="K11" s="31"/>
      <c r="L11" s="28"/>
      <c r="M11" s="31">
        <f t="shared" si="1"/>
        <v>0</v>
      </c>
      <c r="N11" s="31">
        <f t="shared" si="1"/>
        <v>0</v>
      </c>
      <c r="O11" s="31">
        <f>M11+N11</f>
        <v>0</v>
      </c>
      <c r="P11" s="31"/>
      <c r="Q11" s="28"/>
      <c r="R11" s="12">
        <f>C11*S7</f>
        <v>0</v>
      </c>
      <c r="S11" s="12">
        <f>D11*S7</f>
        <v>0</v>
      </c>
      <c r="T11" s="12">
        <f>R11+S11</f>
        <v>0</v>
      </c>
      <c r="U11" s="12"/>
      <c r="V11" s="28"/>
      <c r="W11" s="12">
        <f>C11*X7</f>
        <v>0</v>
      </c>
      <c r="X11" s="12">
        <f>D11*X7</f>
        <v>0</v>
      </c>
      <c r="Y11" s="12">
        <f>W11+X11</f>
        <v>0</v>
      </c>
      <c r="Z11" s="12"/>
      <c r="AA11" s="28"/>
      <c r="AB11" s="12">
        <f>C11*AC7</f>
        <v>0</v>
      </c>
      <c r="AC11" s="12">
        <f>D11*AC7</f>
        <v>0</v>
      </c>
      <c r="AD11" s="12">
        <f>AB11+AC11</f>
        <v>0</v>
      </c>
      <c r="AE11" s="12"/>
      <c r="AF11" s="28"/>
      <c r="AG11" s="12">
        <f>C11*AH7</f>
        <v>0</v>
      </c>
      <c r="AH11" s="12">
        <f>D11*AH7</f>
        <v>0</v>
      </c>
      <c r="AI11" s="12">
        <f>AG11+AH11</f>
        <v>0</v>
      </c>
      <c r="AJ11" s="12"/>
      <c r="AK11" s="28"/>
      <c r="AL11" s="12">
        <f>C11*AM7</f>
        <v>0</v>
      </c>
      <c r="AM11" s="12">
        <f>D11*AM7</f>
        <v>0</v>
      </c>
      <c r="AN11" s="19">
        <f>AL11+AM11</f>
        <v>0</v>
      </c>
      <c r="AO11" s="19"/>
      <c r="AP11" s="28"/>
      <c r="AQ11" s="12">
        <f>C11*AR7</f>
        <v>0</v>
      </c>
      <c r="AR11" s="12">
        <f>D11*AR7</f>
        <v>0</v>
      </c>
      <c r="AS11" s="12">
        <f>AQ11+AR11</f>
        <v>0</v>
      </c>
      <c r="AT11" s="12"/>
      <c r="AU11" s="28"/>
      <c r="AV11" s="12">
        <f>C11*AW7</f>
        <v>0</v>
      </c>
      <c r="AW11" s="12">
        <f>D11*AW7</f>
        <v>0</v>
      </c>
      <c r="AX11" s="19">
        <f>AV11+AW11</f>
        <v>0</v>
      </c>
      <c r="AY11" s="19"/>
      <c r="AZ11" s="28"/>
      <c r="BA11" s="12">
        <f>C11*BB7</f>
        <v>0</v>
      </c>
      <c r="BB11" s="12">
        <f>D11*BB7</f>
        <v>0</v>
      </c>
      <c r="BC11" s="19">
        <f>BA11+BB11</f>
        <v>0</v>
      </c>
      <c r="BD11" s="19"/>
      <c r="BE11" s="28"/>
      <c r="BF11" s="12">
        <f>C11*BG7</f>
        <v>0</v>
      </c>
      <c r="BG11" s="12">
        <f>D11*BG7</f>
        <v>0</v>
      </c>
      <c r="BH11" s="19">
        <f>BF11+BG11</f>
        <v>0</v>
      </c>
      <c r="BI11" s="19"/>
      <c r="BJ11" s="28"/>
      <c r="BK11" s="12">
        <f>C11*BL7</f>
        <v>0</v>
      </c>
      <c r="BL11" s="12">
        <f>D11*BL7</f>
        <v>0</v>
      </c>
      <c r="BM11" s="19">
        <f>BK11+BL11</f>
        <v>0</v>
      </c>
      <c r="BN11" s="19"/>
      <c r="BO11" s="28"/>
      <c r="BP11" s="12">
        <f>C11*BQ7</f>
        <v>0</v>
      </c>
      <c r="BQ11" s="12">
        <f>D11*BQ7</f>
        <v>0</v>
      </c>
      <c r="BR11" s="19">
        <f>BP11+BQ11</f>
        <v>0</v>
      </c>
      <c r="BS11" s="19"/>
      <c r="BT11" s="28"/>
      <c r="BU11" s="12">
        <f>C11*BV7</f>
        <v>0</v>
      </c>
      <c r="BV11" s="12">
        <f>D11*BV7</f>
        <v>0</v>
      </c>
      <c r="BW11" s="19">
        <f>BU11+BV11</f>
        <v>0</v>
      </c>
      <c r="BX11" s="19"/>
      <c r="BY11" s="28"/>
      <c r="BZ11" s="12">
        <f>C11*CA7</f>
        <v>0</v>
      </c>
      <c r="CA11" s="12">
        <f>D11*CA7</f>
        <v>0</v>
      </c>
      <c r="CB11" s="12">
        <f>SUM(BZ11:CA11)</f>
        <v>0</v>
      </c>
      <c r="CC11" s="12"/>
      <c r="CD11" s="28"/>
      <c r="CE11" s="12">
        <f>C11*CF7</f>
        <v>0</v>
      </c>
      <c r="CF11" s="12">
        <f>D11*CF7</f>
        <v>0</v>
      </c>
      <c r="CG11" s="12">
        <f>SUM(CE11:CF11)</f>
        <v>0</v>
      </c>
      <c r="CH11" s="12"/>
      <c r="CI11" s="28"/>
      <c r="CJ11" s="12">
        <f>C11*CK7</f>
        <v>0</v>
      </c>
      <c r="CK11" s="12">
        <f>D11*CK7</f>
        <v>0</v>
      </c>
      <c r="CL11" s="12">
        <f>SUM(CJ11:CK11)</f>
        <v>0</v>
      </c>
      <c r="CM11" s="12"/>
      <c r="CN11" s="28"/>
      <c r="CO11" s="12">
        <f>C11*CP7</f>
        <v>0</v>
      </c>
      <c r="CP11" s="12">
        <f>D11*CP7</f>
        <v>0</v>
      </c>
      <c r="CQ11" s="12">
        <f>SUM(CO11:CP11)</f>
        <v>0</v>
      </c>
      <c r="CR11" s="12"/>
      <c r="CS11" s="28"/>
      <c r="CT11" s="12"/>
      <c r="CU11" s="12"/>
      <c r="CV11" s="12">
        <f>SUM(CT11:CU11)</f>
        <v>0</v>
      </c>
      <c r="CW11" s="29"/>
    </row>
    <row r="12" spans="1:101" ht="13.5" thickBot="1">
      <c r="A12" s="11" t="s">
        <v>2</v>
      </c>
      <c r="B12" s="11"/>
      <c r="C12" s="16">
        <f>SUM(C9:C11)</f>
        <v>4479926</v>
      </c>
      <c r="D12" s="16">
        <f>SUM(D9:D11)</f>
        <v>223996</v>
      </c>
      <c r="E12" s="16">
        <f>SUM(E9:E11)</f>
        <v>4703922</v>
      </c>
      <c r="F12" s="16">
        <f>SUM(F9:F11)</f>
        <v>0</v>
      </c>
      <c r="G12" s="28"/>
      <c r="H12" s="16">
        <f>SUM(H9:H11)</f>
        <v>1679727.1980478</v>
      </c>
      <c r="I12" s="16">
        <f>SUM(I9:I11)</f>
        <v>83986.24741879999</v>
      </c>
      <c r="J12" s="16">
        <f>SUM(J9:J11)</f>
        <v>1763713.4454666</v>
      </c>
      <c r="K12" s="16">
        <f>SUM(K9:K11)</f>
        <v>0</v>
      </c>
      <c r="L12" s="28"/>
      <c r="M12" s="16">
        <f>SUM(M9:M11)</f>
        <v>2800198.8019522</v>
      </c>
      <c r="N12" s="16">
        <f>SUM(N9:N11)</f>
        <v>140009.75258119998</v>
      </c>
      <c r="O12" s="16">
        <f>SUM(O9:O11)</f>
        <v>2940208.5545333996</v>
      </c>
      <c r="P12" s="16">
        <f>SUM(P9:P11)</f>
        <v>0</v>
      </c>
      <c r="Q12" s="28"/>
      <c r="R12" s="16">
        <f>SUM(R9:R11)</f>
        <v>1271149.4349884</v>
      </c>
      <c r="S12" s="16">
        <f>SUM(S9:S11)</f>
        <v>63557.386626399995</v>
      </c>
      <c r="T12" s="16">
        <f>SUM(T9:T11)</f>
        <v>1334706.8216148</v>
      </c>
      <c r="U12" s="16">
        <f>SUM(U9:U11)</f>
        <v>0</v>
      </c>
      <c r="V12" s="28"/>
      <c r="W12" s="16">
        <f>SUM(W9:W11)</f>
        <v>377195.4334368</v>
      </c>
      <c r="X12" s="16">
        <f>SUM(X9:X11)</f>
        <v>18859.7464128</v>
      </c>
      <c r="Y12" s="16">
        <f>SUM(Y9:Y11)</f>
        <v>396055.17984960007</v>
      </c>
      <c r="Z12" s="16">
        <f>SUM(Z9:Z11)</f>
        <v>0</v>
      </c>
      <c r="AA12" s="28"/>
      <c r="AB12" s="16">
        <f>SUM(AB9:AB11)</f>
        <v>31382.329622600002</v>
      </c>
      <c r="AC12" s="16">
        <f>SUM(AC9:AC11)</f>
        <v>1569.1143796000001</v>
      </c>
      <c r="AD12" s="16">
        <f>SUM(AD9:AD11)</f>
        <v>32951.444002200005</v>
      </c>
      <c r="AE12" s="16">
        <f>SUM(AE9:AE11)</f>
        <v>0</v>
      </c>
      <c r="AF12" s="28"/>
      <c r="AG12" s="16">
        <f>SUM(AG9:AG11)</f>
        <v>226277.0303266</v>
      </c>
      <c r="AH12" s="16">
        <f>SUM(AH9:AH11)</f>
        <v>11313.8363636</v>
      </c>
      <c r="AI12" s="16">
        <f>SUM(AI9:AI11)</f>
        <v>237590.8666902</v>
      </c>
      <c r="AJ12" s="16">
        <f>SUM(AJ9:AJ11)</f>
        <v>0</v>
      </c>
      <c r="AK12" s="28"/>
      <c r="AL12" s="16">
        <f>SUM(AL9:AL11)</f>
        <v>23697.0165696</v>
      </c>
      <c r="AM12" s="16">
        <f>SUM(AM9:AM11)</f>
        <v>1184.8492416000001</v>
      </c>
      <c r="AN12" s="16">
        <f>SUM(AN9:AN11)</f>
        <v>24881.8658112</v>
      </c>
      <c r="AO12" s="16">
        <f>SUM(AO9:AO11)</f>
        <v>0</v>
      </c>
      <c r="AP12" s="28"/>
      <c r="AQ12" s="16">
        <f>SUM(AQ9:AQ11)</f>
        <v>503378.8211232</v>
      </c>
      <c r="AR12" s="16">
        <f>SUM(AR9:AR11)</f>
        <v>25168.9073472</v>
      </c>
      <c r="AS12" s="16">
        <f>SUM(AS9:AS11)</f>
        <v>528547.7284704</v>
      </c>
      <c r="AT12" s="16">
        <f>SUM(AT9:AT11)</f>
        <v>0</v>
      </c>
      <c r="AU12" s="28"/>
      <c r="AV12" s="16">
        <f>SUM(AV9:AV11)</f>
        <v>20776.5528102</v>
      </c>
      <c r="AW12" s="16">
        <f>SUM(AW9:AW11)</f>
        <v>1038.8262492</v>
      </c>
      <c r="AX12" s="16">
        <f>SUM(AX9:AX11)</f>
        <v>21815.3790594</v>
      </c>
      <c r="AY12" s="16">
        <f>SUM(AY9:AY11)</f>
        <v>0</v>
      </c>
      <c r="AZ12" s="28"/>
      <c r="BA12" s="16">
        <f>SUM(BA9:BA11)</f>
        <v>515396.2226182</v>
      </c>
      <c r="BB12" s="16">
        <f>SUM(BB9:BB11)</f>
        <v>25769.7766172</v>
      </c>
      <c r="BC12" s="16">
        <f>SUM(BC9:BC11)</f>
        <v>541165.9992354001</v>
      </c>
      <c r="BD12" s="16">
        <f>SUM(BD9:BD11)</f>
        <v>0</v>
      </c>
      <c r="BE12" s="28"/>
      <c r="BF12" s="16">
        <f>SUM(BF9:BF11)</f>
        <v>31775.2191328</v>
      </c>
      <c r="BG12" s="16">
        <f>SUM(BG9:BG11)</f>
        <v>1588.7588288</v>
      </c>
      <c r="BH12" s="16">
        <f>SUM(BH9:BH11)</f>
        <v>33363.9779616</v>
      </c>
      <c r="BI12" s="16">
        <f>SUM(BI9:BI11)</f>
        <v>0</v>
      </c>
      <c r="BJ12" s="28"/>
      <c r="BK12" s="16">
        <f>SUM(BK9:BK11)</f>
        <v>434442.1678278</v>
      </c>
      <c r="BL12" s="16">
        <f>SUM(BL9:BL11)</f>
        <v>21722.0792988</v>
      </c>
      <c r="BM12" s="16">
        <f>SUM(BM9:BM11)</f>
        <v>456164.24712659995</v>
      </c>
      <c r="BN12" s="16">
        <f>SUM(BN9:BN11)</f>
        <v>0</v>
      </c>
      <c r="BO12" s="28"/>
      <c r="BP12" s="16">
        <f>SUM(BP9:BP11)</f>
        <v>75946.3935076</v>
      </c>
      <c r="BQ12" s="16">
        <f>SUM(BQ9:BQ11)</f>
        <v>3797.3145896000005</v>
      </c>
      <c r="BR12" s="16">
        <f>SUM(BR9:BR11)</f>
        <v>79743.7080972</v>
      </c>
      <c r="BS12" s="16">
        <f>SUM(BS9:BS11)</f>
        <v>0</v>
      </c>
      <c r="BT12" s="28"/>
      <c r="BU12" s="16">
        <f>SUM(BU9:BU11)</f>
        <v>152416.4903646</v>
      </c>
      <c r="BV12" s="16">
        <f>SUM(BV9:BV11)</f>
        <v>7620.8143116</v>
      </c>
      <c r="BW12" s="16">
        <f>SUM(BW9:BW11)</f>
        <v>160037.3046762</v>
      </c>
      <c r="BX12" s="16">
        <f>SUM(BX9:BX11)</f>
        <v>0</v>
      </c>
      <c r="BY12" s="28"/>
      <c r="BZ12" s="16">
        <f>SUM(BZ9:BZ11)</f>
        <v>485533.4838948</v>
      </c>
      <c r="CA12" s="16">
        <f>SUM(CA9:CA11)</f>
        <v>24276.6416808</v>
      </c>
      <c r="CB12" s="16">
        <f>SUM(CB9:CB11)</f>
        <v>509810.1255756</v>
      </c>
      <c r="CC12" s="16">
        <f>SUM(CC9:CC11)</f>
        <v>0</v>
      </c>
      <c r="CD12" s="28"/>
      <c r="CE12" s="16">
        <f>SUM(CE9:CE11)</f>
        <v>263330.4982726</v>
      </c>
      <c r="CF12" s="16">
        <f>SUM(CF9:CF11)</f>
        <v>13166.5072796</v>
      </c>
      <c r="CG12" s="16">
        <f>SUM(CG9:CG11)</f>
        <v>276497.0055522</v>
      </c>
      <c r="CH12" s="16">
        <f>SUM(CH9:CH11)</f>
        <v>0</v>
      </c>
      <c r="CI12" s="28"/>
      <c r="CJ12" s="16">
        <f>SUM(CJ9:CJ11)</f>
        <v>37618.834607200006</v>
      </c>
      <c r="CK12" s="16">
        <f>SUM(CK9:CK11)</f>
        <v>1880.9392112</v>
      </c>
      <c r="CL12" s="16">
        <f>SUM(CL9:CL11)</f>
        <v>39499.77381840001</v>
      </c>
      <c r="CM12" s="16">
        <f>SUM(CM9:CM11)</f>
        <v>0</v>
      </c>
      <c r="CN12" s="28"/>
      <c r="CO12" s="16">
        <f>SUM(CO9:CO11)</f>
        <v>29610.070897</v>
      </c>
      <c r="CP12" s="16">
        <f>SUM(CP9:CP11)</f>
        <v>1480.501562</v>
      </c>
      <c r="CQ12" s="16">
        <f>SUM(CQ9:CQ11)</f>
        <v>31090.572459</v>
      </c>
      <c r="CR12" s="16">
        <f>SUM(CR9:CR11)</f>
        <v>0</v>
      </c>
      <c r="CS12" s="28"/>
      <c r="CT12" s="16">
        <f>SUM(CT9:CT11)</f>
        <v>0</v>
      </c>
      <c r="CU12" s="16">
        <f>SUM(CU9:CU11)</f>
        <v>0</v>
      </c>
      <c r="CV12" s="16">
        <f>SUM(CV9:CV11)</f>
        <v>0</v>
      </c>
      <c r="CW12" s="28"/>
    </row>
    <row r="13" ht="13.5" thickTop="1"/>
  </sheetData>
  <sheetProtection/>
  <printOptions/>
  <pageMargins left="0.75" right="0.75" top="1" bottom="1" header="0.5" footer="0.5"/>
  <pageSetup horizontalDpi="600" verticalDpi="600" orientation="landscape" scale="8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2006-06-02T15:28:41Z</cp:lastPrinted>
  <dcterms:created xsi:type="dcterms:W3CDTF">1997-11-06T16:03:09Z</dcterms:created>
  <dcterms:modified xsi:type="dcterms:W3CDTF">2009-07-09T18:51:17Z</dcterms:modified>
  <cp:category/>
  <cp:version/>
  <cp:contentType/>
  <cp:contentStatus/>
</cp:coreProperties>
</file>