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520" windowWidth="8000" windowHeight="6340" tabRatio="546" activeTab="0"/>
  </bookViews>
  <sheets>
    <sheet name="93C-2003A" sheetId="1" r:id="rId1"/>
  </sheets>
  <definedNames/>
  <calcPr fullCalcOnLoad="1"/>
</workbook>
</file>

<file path=xl/sharedStrings.xml><?xml version="1.0" encoding="utf-8"?>
<sst xmlns="http://schemas.openxmlformats.org/spreadsheetml/2006/main" count="114" uniqueCount="25">
  <si>
    <t>Payment</t>
  </si>
  <si>
    <t>Date</t>
  </si>
  <si>
    <t>Total</t>
  </si>
  <si>
    <t xml:space="preserve">             University System of Maryland</t>
  </si>
  <si>
    <t>Principal</t>
  </si>
  <si>
    <t>Interest</t>
  </si>
  <si>
    <t xml:space="preserve">          SSU Parking - 1988 (Auxiliary)</t>
  </si>
  <si>
    <t xml:space="preserve">           SSU Dormitory - 1988 (Auxiliary)</t>
  </si>
  <si>
    <t xml:space="preserve">         TU Dorm/Garage - 1988 (Auxiliary)</t>
  </si>
  <si>
    <t xml:space="preserve">          SSU Dormitory - 1985 (Auxiliary)</t>
  </si>
  <si>
    <t xml:space="preserve">    UB Dining/Conference - 1985 (Auxiliary)</t>
  </si>
  <si>
    <t xml:space="preserve">          UB Parking - 1985 (Auxiliary)</t>
  </si>
  <si>
    <t xml:space="preserve">        UMCP Dormitories - 1985 (Auxiliary)</t>
  </si>
  <si>
    <t xml:space="preserve">         UMCP Garage - 1985 (Auxiliary)</t>
  </si>
  <si>
    <t xml:space="preserve">    UMCP Grad Housing - 1985 (Auxiliary)</t>
  </si>
  <si>
    <t xml:space="preserve">         UMB Garage - 1985 (Auxiliary)</t>
  </si>
  <si>
    <t xml:space="preserve">      UMBC Apartments - 1985 (Auxiliary)</t>
  </si>
  <si>
    <t>Distribution of Debt Service after 1999 B Bond Issue</t>
  </si>
  <si>
    <t>Distribution of 93 Series C Debt Service after 2003A Bond Issue</t>
  </si>
  <si>
    <t>Distribution of Debt Service after 2003 A Bond Issue</t>
  </si>
  <si>
    <t xml:space="preserve">         1989 Series A Bond Funded Projects</t>
  </si>
  <si>
    <t xml:space="preserve">      89A Refinance on 93C\2003A</t>
  </si>
  <si>
    <t>Amort of</t>
  </si>
  <si>
    <t>Premium</t>
  </si>
  <si>
    <t>Loss on Refunding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</si>
</sst>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0.0000000000000000%"/>
    <numFmt numFmtId="167" formatCode="0.000000000000000%"/>
    <numFmt numFmtId="168" formatCode="0.00000000000000%"/>
    <numFmt numFmtId="169" formatCode="0.000000%"/>
  </numFmts>
  <fonts count="3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 quotePrefix="1">
      <alignment horizontal="left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5" fontId="0" fillId="0" borderId="13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1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8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38" fontId="0" fillId="0" borderId="17" xfId="0" applyNumberFormat="1" applyBorder="1" applyAlignment="1">
      <alignment/>
    </xf>
    <xf numFmtId="165" fontId="0" fillId="0" borderId="12" xfId="0" applyNumberFormat="1" applyBorder="1" applyAlignment="1" quotePrefix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" fontId="0" fillId="0" borderId="12" xfId="0" applyNumberFormat="1" applyBorder="1" applyAlignment="1" quotePrefix="1">
      <alignment/>
    </xf>
    <xf numFmtId="3" fontId="0" fillId="0" borderId="13" xfId="0" applyNumberFormat="1" applyBorder="1" applyAlignment="1">
      <alignment/>
    </xf>
    <xf numFmtId="38" fontId="0" fillId="33" borderId="13" xfId="0" applyNumberFormat="1" applyFill="1" applyBorder="1" applyAlignment="1">
      <alignment/>
    </xf>
    <xf numFmtId="38" fontId="0" fillId="33" borderId="13" xfId="0" applyNumberFormat="1" applyFill="1" applyBorder="1" applyAlignment="1" quotePrefix="1">
      <alignment horizontal="left"/>
    </xf>
    <xf numFmtId="165" fontId="0" fillId="0" borderId="15" xfId="0" applyNumberFormat="1" applyBorder="1" applyAlignment="1">
      <alignment/>
    </xf>
    <xf numFmtId="165" fontId="0" fillId="0" borderId="15" xfId="0" applyNumberFormat="1" applyBorder="1" applyAlignment="1">
      <alignment/>
    </xf>
    <xf numFmtId="169" fontId="0" fillId="0" borderId="15" xfId="0" applyNumberFormat="1" applyBorder="1" applyAlignment="1">
      <alignment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 quotePrefix="1">
      <alignment horizontal="left"/>
    </xf>
    <xf numFmtId="3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38" fontId="0" fillId="0" borderId="13" xfId="0" applyNumberFormat="1" applyBorder="1" applyAlignment="1">
      <alignment/>
    </xf>
    <xf numFmtId="164" fontId="0" fillId="0" borderId="18" xfId="0" applyNumberFormat="1" applyBorder="1" applyAlignment="1">
      <alignment horizontal="center"/>
    </xf>
    <xf numFmtId="38" fontId="0" fillId="33" borderId="18" xfId="0" applyNumberFormat="1" applyFill="1" applyBorder="1" applyAlignment="1">
      <alignment/>
    </xf>
    <xf numFmtId="38" fontId="0" fillId="0" borderId="0" xfId="0" applyNumberFormat="1" applyBorder="1" applyAlignment="1">
      <alignment/>
    </xf>
    <xf numFmtId="38" fontId="0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20"/>
  <sheetViews>
    <sheetView tabSelected="1" workbookViewId="0" topLeftCell="A1">
      <selection activeCell="D22" sqref="D22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140625" style="0" customWidth="1"/>
    <col min="8" max="8" width="3.7109375" style="0" customWidth="1"/>
    <col min="9" max="12" width="12.7109375" style="0" customWidth="1"/>
    <col min="13" max="13" width="16.00390625" style="0" customWidth="1"/>
    <col min="14" max="14" width="3.7109375" style="0" customWidth="1"/>
    <col min="15" max="18" width="12.7109375" style="0" customWidth="1"/>
    <col min="19" max="19" width="16.00390625" style="0" customWidth="1"/>
    <col min="20" max="20" width="3.7109375" style="0" customWidth="1"/>
    <col min="21" max="24" width="12.7109375" style="0" customWidth="1"/>
    <col min="25" max="25" width="16.28125" style="0" customWidth="1"/>
    <col min="26" max="26" width="3.7109375" style="0" customWidth="1"/>
    <col min="27" max="30" width="12.7109375" style="0" customWidth="1"/>
    <col min="31" max="31" width="17.28125" style="0" customWidth="1"/>
    <col min="32" max="32" width="3.7109375" style="0" customWidth="1"/>
    <col min="33" max="36" width="12.7109375" style="0" customWidth="1"/>
    <col min="37" max="37" width="16.140625" style="0" customWidth="1"/>
    <col min="38" max="38" width="3.7109375" style="0" customWidth="1"/>
    <col min="39" max="42" width="12.7109375" style="0" customWidth="1"/>
    <col min="43" max="43" width="16.8515625" style="0" customWidth="1"/>
    <col min="44" max="44" width="3.7109375" style="0" customWidth="1"/>
    <col min="45" max="48" width="12.7109375" style="0" customWidth="1"/>
    <col min="49" max="49" width="15.421875" style="0" customWidth="1"/>
    <col min="50" max="50" width="3.7109375" style="0" customWidth="1"/>
    <col min="51" max="54" width="12.7109375" style="0" customWidth="1"/>
    <col min="55" max="55" width="16.421875" style="0" customWidth="1"/>
    <col min="56" max="56" width="3.7109375" style="0" customWidth="1"/>
    <col min="57" max="60" width="12.7109375" style="0" customWidth="1"/>
    <col min="61" max="61" width="16.28125" style="0" customWidth="1"/>
    <col min="62" max="62" width="3.7109375" style="0" customWidth="1"/>
    <col min="63" max="66" width="12.7109375" style="0" customWidth="1"/>
    <col min="67" max="67" width="16.00390625" style="0" customWidth="1"/>
    <col min="68" max="68" width="3.7109375" style="0" customWidth="1"/>
    <col min="69" max="72" width="12.7109375" style="0" customWidth="1"/>
    <col min="73" max="73" width="15.140625" style="0" customWidth="1"/>
  </cols>
  <sheetData>
    <row r="1" spans="1:14" ht="12">
      <c r="A1" s="1"/>
      <c r="B1" s="1"/>
      <c r="C1" s="32"/>
      <c r="D1" s="32"/>
      <c r="E1" s="33"/>
      <c r="F1" s="33"/>
      <c r="G1" s="33"/>
      <c r="H1" s="34"/>
      <c r="I1" s="35"/>
      <c r="J1" s="35"/>
      <c r="K1" s="36"/>
      <c r="L1" s="36"/>
      <c r="M1" s="36"/>
      <c r="N1" s="34"/>
    </row>
    <row r="2" spans="1:69" ht="12">
      <c r="A2" s="1"/>
      <c r="B2" s="1"/>
      <c r="C2" s="9" t="s">
        <v>3</v>
      </c>
      <c r="D2" s="37"/>
      <c r="E2" s="33"/>
      <c r="F2" s="33"/>
      <c r="G2" s="33"/>
      <c r="H2" s="38"/>
      <c r="I2" s="35"/>
      <c r="J2" s="35"/>
      <c r="K2" s="36"/>
      <c r="L2" s="36"/>
      <c r="M2" s="36"/>
      <c r="N2" s="34"/>
      <c r="O2" s="9" t="s">
        <v>3</v>
      </c>
      <c r="V2" s="9"/>
      <c r="AG2" s="9" t="s">
        <v>3</v>
      </c>
      <c r="AY2" s="9" t="s">
        <v>3</v>
      </c>
      <c r="BF2" s="9"/>
      <c r="BQ2" s="9" t="s">
        <v>3</v>
      </c>
    </row>
    <row r="3" spans="1:69" ht="12">
      <c r="A3" s="1"/>
      <c r="B3" s="1"/>
      <c r="C3" s="9" t="s">
        <v>18</v>
      </c>
      <c r="D3" s="38"/>
      <c r="E3" s="33"/>
      <c r="F3" s="33"/>
      <c r="G3" s="33"/>
      <c r="H3" s="38"/>
      <c r="I3" s="35"/>
      <c r="J3" s="35"/>
      <c r="K3" s="36"/>
      <c r="L3" s="36"/>
      <c r="M3" s="36"/>
      <c r="N3" s="34"/>
      <c r="O3" s="9" t="s">
        <v>18</v>
      </c>
      <c r="V3" s="9"/>
      <c r="AG3" s="9" t="s">
        <v>19</v>
      </c>
      <c r="AY3" s="9" t="s">
        <v>17</v>
      </c>
      <c r="BF3" s="9"/>
      <c r="BQ3" s="9" t="s">
        <v>17</v>
      </c>
    </row>
    <row r="4" spans="1:69" ht="12">
      <c r="A4" s="1"/>
      <c r="B4" s="1"/>
      <c r="C4" s="9" t="s">
        <v>20</v>
      </c>
      <c r="D4" s="37"/>
      <c r="E4" s="33"/>
      <c r="F4" s="33"/>
      <c r="G4" s="33"/>
      <c r="H4" s="38"/>
      <c r="I4" s="35"/>
      <c r="J4" s="35"/>
      <c r="K4" s="36"/>
      <c r="L4" s="36"/>
      <c r="M4" s="36"/>
      <c r="N4" s="34"/>
      <c r="O4" s="9" t="s">
        <v>20</v>
      </c>
      <c r="V4" s="9"/>
      <c r="AG4" s="9" t="s">
        <v>20</v>
      </c>
      <c r="AY4" s="9" t="s">
        <v>20</v>
      </c>
      <c r="BF4" s="9"/>
      <c r="BQ4" s="9" t="s">
        <v>20</v>
      </c>
    </row>
    <row r="5" spans="1:14" ht="12">
      <c r="A5" s="1"/>
      <c r="B5" s="1"/>
      <c r="C5" s="32"/>
      <c r="D5" s="32"/>
      <c r="E5" s="39"/>
      <c r="F5" s="39"/>
      <c r="G5" s="39"/>
      <c r="H5" s="38"/>
      <c r="I5" s="35"/>
      <c r="J5" s="35"/>
      <c r="K5" s="36"/>
      <c r="L5" s="36"/>
      <c r="M5" s="36"/>
      <c r="N5" s="34"/>
    </row>
    <row r="6" spans="1:73" ht="12">
      <c r="A6" s="2" t="s">
        <v>0</v>
      </c>
      <c r="B6" s="14"/>
      <c r="C6" s="40"/>
      <c r="D6" s="40"/>
      <c r="E6" s="41"/>
      <c r="F6" s="13"/>
      <c r="G6" s="13"/>
      <c r="H6" s="4"/>
      <c r="I6" s="25" t="s">
        <v>8</v>
      </c>
      <c r="J6" s="26"/>
      <c r="K6" s="22"/>
      <c r="L6" s="13"/>
      <c r="M6" s="13"/>
      <c r="O6" s="5" t="s">
        <v>7</v>
      </c>
      <c r="P6" s="6"/>
      <c r="Q6" s="7"/>
      <c r="R6" s="13"/>
      <c r="S6" s="13"/>
      <c r="U6" s="5" t="s">
        <v>6</v>
      </c>
      <c r="V6" s="6"/>
      <c r="W6" s="7"/>
      <c r="X6" s="13"/>
      <c r="Y6" s="13"/>
      <c r="AA6" s="5" t="s">
        <v>9</v>
      </c>
      <c r="AB6" s="6"/>
      <c r="AC6" s="7"/>
      <c r="AD6" s="13"/>
      <c r="AE6" s="13"/>
      <c r="AG6" s="5" t="s">
        <v>10</v>
      </c>
      <c r="AH6" s="6"/>
      <c r="AI6" s="7"/>
      <c r="AJ6" s="13"/>
      <c r="AK6" s="13"/>
      <c r="AM6" s="5" t="s">
        <v>11</v>
      </c>
      <c r="AN6" s="6"/>
      <c r="AO6" s="7"/>
      <c r="AP6" s="13"/>
      <c r="AQ6" s="13"/>
      <c r="AS6" s="5" t="s">
        <v>12</v>
      </c>
      <c r="AT6" s="6"/>
      <c r="AU6" s="7"/>
      <c r="AV6" s="13"/>
      <c r="AW6" s="13"/>
      <c r="AY6" s="5" t="s">
        <v>14</v>
      </c>
      <c r="AZ6" s="6"/>
      <c r="BA6" s="7"/>
      <c r="BB6" s="13"/>
      <c r="BC6" s="13"/>
      <c r="BE6" s="5" t="s">
        <v>13</v>
      </c>
      <c r="BF6" s="6"/>
      <c r="BG6" s="7"/>
      <c r="BH6" s="13"/>
      <c r="BI6" s="13"/>
      <c r="BK6" s="5" t="s">
        <v>15</v>
      </c>
      <c r="BL6" s="6"/>
      <c r="BM6" s="7"/>
      <c r="BN6" s="13"/>
      <c r="BO6" s="13"/>
      <c r="BQ6" s="5" t="s">
        <v>16</v>
      </c>
      <c r="BR6" s="6"/>
      <c r="BS6" s="7"/>
      <c r="BT6" s="13"/>
      <c r="BU6" s="13"/>
    </row>
    <row r="7" spans="1:73" ht="12">
      <c r="A7" s="10" t="s">
        <v>1</v>
      </c>
      <c r="B7" s="14"/>
      <c r="C7" s="28" t="s">
        <v>21</v>
      </c>
      <c r="D7" s="27"/>
      <c r="E7" s="42"/>
      <c r="F7" s="13" t="s">
        <v>22</v>
      </c>
      <c r="G7" s="13" t="s">
        <v>22</v>
      </c>
      <c r="H7" s="4"/>
      <c r="I7" s="29">
        <v>0.2292601</v>
      </c>
      <c r="J7" s="29"/>
      <c r="K7" s="22"/>
      <c r="L7" s="13" t="s">
        <v>22</v>
      </c>
      <c r="M7" s="13" t="s">
        <v>22</v>
      </c>
      <c r="O7" s="30">
        <v>0.0562062</v>
      </c>
      <c r="P7" s="31"/>
      <c r="Q7" s="7"/>
      <c r="R7" s="13" t="s">
        <v>22</v>
      </c>
      <c r="S7" s="13" t="s">
        <v>22</v>
      </c>
      <c r="U7" s="30">
        <v>0.0147909</v>
      </c>
      <c r="V7" s="31"/>
      <c r="W7" s="7"/>
      <c r="X7" s="13" t="s">
        <v>22</v>
      </c>
      <c r="Y7" s="13" t="s">
        <v>22</v>
      </c>
      <c r="AA7" s="21">
        <v>0.0798546</v>
      </c>
      <c r="AB7" s="11">
        <v>0.0558777</v>
      </c>
      <c r="AC7" s="7"/>
      <c r="AD7" s="13" t="s">
        <v>22</v>
      </c>
      <c r="AE7" s="13" t="s">
        <v>22</v>
      </c>
      <c r="AG7" s="21">
        <v>0.0286065</v>
      </c>
      <c r="AH7" s="11">
        <v>0.0200172</v>
      </c>
      <c r="AI7" s="7"/>
      <c r="AJ7" s="13" t="s">
        <v>22</v>
      </c>
      <c r="AK7" s="13" t="s">
        <v>22</v>
      </c>
      <c r="AM7" s="21">
        <v>0.0232488</v>
      </c>
      <c r="AN7" s="11">
        <v>0.0162682</v>
      </c>
      <c r="AO7" s="7"/>
      <c r="AP7" s="13" t="s">
        <v>22</v>
      </c>
      <c r="AQ7" s="13" t="s">
        <v>22</v>
      </c>
      <c r="AS7" s="21">
        <v>0.4691882</v>
      </c>
      <c r="AT7" s="11">
        <v>0.3283111</v>
      </c>
      <c r="AU7" s="7"/>
      <c r="AV7" s="13" t="s">
        <v>22</v>
      </c>
      <c r="AW7" s="13" t="s">
        <v>22</v>
      </c>
      <c r="AY7" s="21">
        <v>0.069282</v>
      </c>
      <c r="AZ7" s="11">
        <v>0.0484796</v>
      </c>
      <c r="BA7" s="7"/>
      <c r="BB7" s="13" t="s">
        <v>22</v>
      </c>
      <c r="BC7" s="13" t="s">
        <v>22</v>
      </c>
      <c r="BE7" s="21">
        <v>0.1285972</v>
      </c>
      <c r="BF7" s="11">
        <v>0.089985</v>
      </c>
      <c r="BG7" s="7"/>
      <c r="BH7" s="13" t="s">
        <v>22</v>
      </c>
      <c r="BI7" s="13" t="s">
        <v>22</v>
      </c>
      <c r="BK7" s="21">
        <v>0.1301241</v>
      </c>
      <c r="BL7" s="11">
        <v>0.0910534</v>
      </c>
      <c r="BM7" s="7"/>
      <c r="BN7" s="13" t="s">
        <v>22</v>
      </c>
      <c r="BO7" s="13" t="s">
        <v>22</v>
      </c>
      <c r="BQ7" s="21">
        <v>0.0710985</v>
      </c>
      <c r="BR7" s="11">
        <v>0.0497507</v>
      </c>
      <c r="BS7" s="7"/>
      <c r="BT7" s="13" t="s">
        <v>22</v>
      </c>
      <c r="BU7" s="13" t="s">
        <v>22</v>
      </c>
    </row>
    <row r="8" spans="1:73" ht="12">
      <c r="A8" s="3"/>
      <c r="B8" s="14"/>
      <c r="C8" s="13" t="s">
        <v>4</v>
      </c>
      <c r="D8" s="13" t="s">
        <v>5</v>
      </c>
      <c r="E8" s="44" t="s">
        <v>2</v>
      </c>
      <c r="F8" s="13" t="s">
        <v>23</v>
      </c>
      <c r="G8" s="13" t="s">
        <v>24</v>
      </c>
      <c r="H8" s="4"/>
      <c r="I8" s="8" t="s">
        <v>4</v>
      </c>
      <c r="J8" s="8" t="s">
        <v>5</v>
      </c>
      <c r="K8" s="8" t="s">
        <v>2</v>
      </c>
      <c r="L8" s="13" t="s">
        <v>23</v>
      </c>
      <c r="M8" s="13" t="s">
        <v>24</v>
      </c>
      <c r="O8" s="8" t="s">
        <v>4</v>
      </c>
      <c r="P8" s="8" t="s">
        <v>5</v>
      </c>
      <c r="Q8" s="8" t="s">
        <v>2</v>
      </c>
      <c r="R8" s="13" t="s">
        <v>23</v>
      </c>
      <c r="S8" s="13" t="s">
        <v>24</v>
      </c>
      <c r="U8" s="8" t="s">
        <v>4</v>
      </c>
      <c r="V8" s="8" t="s">
        <v>5</v>
      </c>
      <c r="W8" s="8" t="s">
        <v>2</v>
      </c>
      <c r="X8" s="13" t="s">
        <v>23</v>
      </c>
      <c r="Y8" s="13" t="s">
        <v>24</v>
      </c>
      <c r="AA8" s="8" t="s">
        <v>4</v>
      </c>
      <c r="AB8" s="8" t="s">
        <v>5</v>
      </c>
      <c r="AC8" s="8" t="s">
        <v>2</v>
      </c>
      <c r="AD8" s="13" t="s">
        <v>23</v>
      </c>
      <c r="AE8" s="13" t="s">
        <v>24</v>
      </c>
      <c r="AG8" s="8" t="s">
        <v>4</v>
      </c>
      <c r="AH8" s="8" t="s">
        <v>5</v>
      </c>
      <c r="AI8" s="8" t="s">
        <v>2</v>
      </c>
      <c r="AJ8" s="13" t="s">
        <v>23</v>
      </c>
      <c r="AK8" s="13" t="s">
        <v>24</v>
      </c>
      <c r="AM8" s="8" t="s">
        <v>4</v>
      </c>
      <c r="AN8" s="8" t="s">
        <v>5</v>
      </c>
      <c r="AO8" s="8" t="s">
        <v>2</v>
      </c>
      <c r="AP8" s="13" t="s">
        <v>23</v>
      </c>
      <c r="AQ8" s="13" t="s">
        <v>24</v>
      </c>
      <c r="AS8" s="8" t="s">
        <v>4</v>
      </c>
      <c r="AT8" s="8" t="s">
        <v>5</v>
      </c>
      <c r="AU8" s="8" t="s">
        <v>2</v>
      </c>
      <c r="AV8" s="13" t="s">
        <v>23</v>
      </c>
      <c r="AW8" s="13" t="s">
        <v>24</v>
      </c>
      <c r="AY8" s="8" t="s">
        <v>4</v>
      </c>
      <c r="AZ8" s="8" t="s">
        <v>5</v>
      </c>
      <c r="BA8" s="8" t="s">
        <v>2</v>
      </c>
      <c r="BB8" s="13" t="s">
        <v>23</v>
      </c>
      <c r="BC8" s="13" t="s">
        <v>24</v>
      </c>
      <c r="BE8" s="8" t="s">
        <v>4</v>
      </c>
      <c r="BF8" s="8" t="s">
        <v>5</v>
      </c>
      <c r="BG8" s="8" t="s">
        <v>2</v>
      </c>
      <c r="BH8" s="13" t="s">
        <v>23</v>
      </c>
      <c r="BI8" s="13" t="s">
        <v>24</v>
      </c>
      <c r="BK8" s="8" t="s">
        <v>4</v>
      </c>
      <c r="BL8" s="8" t="s">
        <v>5</v>
      </c>
      <c r="BM8" s="8" t="s">
        <v>2</v>
      </c>
      <c r="BN8" s="13" t="s">
        <v>23</v>
      </c>
      <c r="BO8" s="13" t="s">
        <v>24</v>
      </c>
      <c r="BQ8" s="8" t="s">
        <v>4</v>
      </c>
      <c r="BR8" s="8" t="s">
        <v>5</v>
      </c>
      <c r="BS8" s="8" t="s">
        <v>2</v>
      </c>
      <c r="BT8" s="13" t="s">
        <v>23</v>
      </c>
      <c r="BU8" s="13" t="s">
        <v>24</v>
      </c>
    </row>
    <row r="9" spans="1:73" ht="12">
      <c r="A9" s="18">
        <v>40452</v>
      </c>
      <c r="B9" s="18"/>
      <c r="C9" s="15"/>
      <c r="D9" s="15">
        <v>28386</v>
      </c>
      <c r="E9" s="43">
        <f aca="true" t="shared" si="0" ref="E9:E16">C9+D9</f>
        <v>28386</v>
      </c>
      <c r="F9" s="43">
        <f aca="true" t="shared" si="1" ref="F9:G12">L9+R9+X9+AD9+AJ9+AP9+AV9+BB9+BH9+BN9+BT9</f>
        <v>53212</v>
      </c>
      <c r="G9" s="43">
        <f t="shared" si="1"/>
        <v>20782</v>
      </c>
      <c r="H9" s="17"/>
      <c r="I9" s="15"/>
      <c r="J9" s="15"/>
      <c r="K9" s="24">
        <f>SUM(I9:J9)</f>
        <v>0</v>
      </c>
      <c r="L9" s="24"/>
      <c r="M9" s="24"/>
      <c r="N9" s="19"/>
      <c r="O9" s="15"/>
      <c r="P9" s="15"/>
      <c r="Q9" s="15">
        <f>SUM(O9:P9)</f>
        <v>0</v>
      </c>
      <c r="R9" s="15"/>
      <c r="S9" s="15"/>
      <c r="T9" s="19"/>
      <c r="U9" s="15"/>
      <c r="V9" s="15"/>
      <c r="W9" s="15">
        <f aca="true" t="shared" si="2" ref="W9:W14">SUM(U9:V9)</f>
        <v>0</v>
      </c>
      <c r="X9" s="15"/>
      <c r="Y9" s="15"/>
      <c r="Z9" s="17"/>
      <c r="AA9" s="15">
        <f aca="true" t="shared" si="3" ref="AA9:AB15">+$AA$7*C9</f>
        <v>0</v>
      </c>
      <c r="AB9" s="15">
        <f t="shared" si="3"/>
        <v>2266.7526755999997</v>
      </c>
      <c r="AC9" s="15">
        <f aca="true" t="shared" si="4" ref="AC9:AC15">SUM(AA9:AB9)</f>
        <v>2266.7526755999997</v>
      </c>
      <c r="AD9" s="15">
        <v>4249</v>
      </c>
      <c r="AE9" s="15">
        <v>1660</v>
      </c>
      <c r="AF9" s="17"/>
      <c r="AG9" s="15">
        <f aca="true" t="shared" si="5" ref="AG9:AH12">+$AG$7*C9</f>
        <v>0</v>
      </c>
      <c r="AH9" s="15">
        <f t="shared" si="5"/>
        <v>812.024109</v>
      </c>
      <c r="AI9" s="15">
        <f aca="true" t="shared" si="6" ref="AI9:AI15">SUM(AG9:AH9)</f>
        <v>812.024109</v>
      </c>
      <c r="AJ9" s="15">
        <v>1522</v>
      </c>
      <c r="AK9" s="15">
        <v>595</v>
      </c>
      <c r="AL9" s="17"/>
      <c r="AM9" s="15">
        <f aca="true" t="shared" si="7" ref="AM9:AN12">+$AM$7*C9</f>
        <v>0</v>
      </c>
      <c r="AN9" s="15">
        <f t="shared" si="7"/>
        <v>659.9404368</v>
      </c>
      <c r="AO9" s="15">
        <f aca="true" t="shared" si="8" ref="AO9:AO15">SUM(AM9:AN9)</f>
        <v>659.9404368</v>
      </c>
      <c r="AP9" s="15">
        <v>1237</v>
      </c>
      <c r="AQ9" s="15">
        <v>483</v>
      </c>
      <c r="AR9" s="17"/>
      <c r="AS9" s="15">
        <f aca="true" t="shared" si="9" ref="AS9:AT12">+$AS$7*C9</f>
        <v>0</v>
      </c>
      <c r="AT9" s="15">
        <f t="shared" si="9"/>
        <v>13318.3762452</v>
      </c>
      <c r="AU9" s="15">
        <f aca="true" t="shared" si="10" ref="AU9:AU15">SUM(AS9:AT9)</f>
        <v>13318.3762452</v>
      </c>
      <c r="AV9" s="15">
        <v>24967</v>
      </c>
      <c r="AW9" s="15">
        <v>9750</v>
      </c>
      <c r="AX9" s="17"/>
      <c r="AY9" s="15">
        <f aca="true" t="shared" si="11" ref="AY9:AZ12">+$AY$7*C9</f>
        <v>0</v>
      </c>
      <c r="AZ9" s="15">
        <f t="shared" si="11"/>
        <v>1966.6388519999998</v>
      </c>
      <c r="BA9" s="15">
        <f aca="true" t="shared" si="12" ref="BA9:BA15">SUM(AY9:AZ9)</f>
        <v>1966.6388519999998</v>
      </c>
      <c r="BB9" s="15">
        <v>3687</v>
      </c>
      <c r="BC9" s="15">
        <v>1440</v>
      </c>
      <c r="BD9" s="17"/>
      <c r="BE9" s="15">
        <f aca="true" t="shared" si="13" ref="BE9:BF13">+$BE$7*C9</f>
        <v>0</v>
      </c>
      <c r="BF9" s="15">
        <f t="shared" si="13"/>
        <v>3650.3601191999996</v>
      </c>
      <c r="BG9" s="15">
        <f aca="true" t="shared" si="14" ref="BG9:BG15">SUM(BE9:BF9)</f>
        <v>3650.3601191999996</v>
      </c>
      <c r="BH9" s="15">
        <v>6843</v>
      </c>
      <c r="BI9" s="15">
        <v>2672</v>
      </c>
      <c r="BJ9" s="17"/>
      <c r="BK9" s="15">
        <f aca="true" t="shared" si="15" ref="BK9:BL11">+$BK$7*C9</f>
        <v>0</v>
      </c>
      <c r="BL9" s="15">
        <f t="shared" si="15"/>
        <v>3693.7027025999996</v>
      </c>
      <c r="BM9" s="15">
        <f aca="true" t="shared" si="16" ref="BM9:BM15">SUM(BK9:BL9)</f>
        <v>3693.7027025999996</v>
      </c>
      <c r="BN9" s="15">
        <v>6924</v>
      </c>
      <c r="BO9" s="15">
        <v>2704</v>
      </c>
      <c r="BP9" s="17"/>
      <c r="BQ9" s="15">
        <f aca="true" t="shared" si="17" ref="BQ9:BR12">+$BQ$7*C9</f>
        <v>0</v>
      </c>
      <c r="BR9" s="15">
        <f t="shared" si="17"/>
        <v>2018.2020209999998</v>
      </c>
      <c r="BS9" s="15">
        <f aca="true" t="shared" si="18" ref="BS9:BS15">SUM(BQ9:BR9)</f>
        <v>2018.2020209999998</v>
      </c>
      <c r="BT9" s="15">
        <v>3783</v>
      </c>
      <c r="BU9" s="15">
        <v>1478</v>
      </c>
    </row>
    <row r="10" spans="1:73" ht="12">
      <c r="A10" s="18">
        <v>40634</v>
      </c>
      <c r="B10" s="18"/>
      <c r="C10" s="15">
        <v>591619</v>
      </c>
      <c r="D10" s="15">
        <v>28386</v>
      </c>
      <c r="E10" s="43">
        <f t="shared" si="0"/>
        <v>620005</v>
      </c>
      <c r="F10" s="43">
        <f t="shared" si="1"/>
        <v>53212</v>
      </c>
      <c r="G10" s="43">
        <f t="shared" si="1"/>
        <v>20782</v>
      </c>
      <c r="H10" s="17"/>
      <c r="I10" s="15"/>
      <c r="J10" s="15"/>
      <c r="K10" s="24">
        <f>SUM(I10:J10)</f>
        <v>0</v>
      </c>
      <c r="L10" s="24"/>
      <c r="M10" s="24"/>
      <c r="N10" s="19"/>
      <c r="O10" s="15"/>
      <c r="P10" s="15"/>
      <c r="Q10" s="15">
        <f>SUM(O10:P10)</f>
        <v>0</v>
      </c>
      <c r="R10" s="15"/>
      <c r="S10" s="15"/>
      <c r="T10" s="19"/>
      <c r="U10" s="15"/>
      <c r="V10" s="15"/>
      <c r="W10" s="15">
        <f t="shared" si="2"/>
        <v>0</v>
      </c>
      <c r="X10" s="15"/>
      <c r="Y10" s="15"/>
      <c r="Z10" s="17"/>
      <c r="AA10" s="15">
        <f t="shared" si="3"/>
        <v>47243.4985974</v>
      </c>
      <c r="AB10" s="15">
        <f t="shared" si="3"/>
        <v>2266.7526755999997</v>
      </c>
      <c r="AC10" s="15">
        <f t="shared" si="4"/>
        <v>49510.251273</v>
      </c>
      <c r="AD10" s="15">
        <v>4249</v>
      </c>
      <c r="AE10" s="15">
        <v>1660</v>
      </c>
      <c r="AF10" s="17"/>
      <c r="AG10" s="15">
        <f t="shared" si="5"/>
        <v>16924.1489235</v>
      </c>
      <c r="AH10" s="15">
        <f t="shared" si="5"/>
        <v>812.024109</v>
      </c>
      <c r="AI10" s="15">
        <f t="shared" si="6"/>
        <v>17736.173032500003</v>
      </c>
      <c r="AJ10" s="15">
        <v>1522</v>
      </c>
      <c r="AK10" s="15">
        <v>595</v>
      </c>
      <c r="AL10" s="17"/>
      <c r="AM10" s="15">
        <f t="shared" si="7"/>
        <v>13754.4318072</v>
      </c>
      <c r="AN10" s="15">
        <f t="shared" si="7"/>
        <v>659.9404368</v>
      </c>
      <c r="AO10" s="15">
        <f t="shared" si="8"/>
        <v>14414.372244</v>
      </c>
      <c r="AP10" s="15">
        <v>1237</v>
      </c>
      <c r="AQ10" s="15">
        <v>483</v>
      </c>
      <c r="AR10" s="17"/>
      <c r="AS10" s="15">
        <f t="shared" si="9"/>
        <v>277580.6536958</v>
      </c>
      <c r="AT10" s="15">
        <f t="shared" si="9"/>
        <v>13318.3762452</v>
      </c>
      <c r="AU10" s="15">
        <f t="shared" si="10"/>
        <v>290899.029941</v>
      </c>
      <c r="AV10" s="15">
        <v>24967</v>
      </c>
      <c r="AW10" s="15">
        <v>9750</v>
      </c>
      <c r="AX10" s="17"/>
      <c r="AY10" s="15">
        <f t="shared" si="11"/>
        <v>40988.547558</v>
      </c>
      <c r="AZ10" s="15">
        <f t="shared" si="11"/>
        <v>1966.6388519999998</v>
      </c>
      <c r="BA10" s="15">
        <f t="shared" si="12"/>
        <v>42955.186409999995</v>
      </c>
      <c r="BB10" s="15">
        <v>3687</v>
      </c>
      <c r="BC10" s="15">
        <v>1440</v>
      </c>
      <c r="BD10" s="17"/>
      <c r="BE10" s="15">
        <f t="shared" si="13"/>
        <v>76080.5468668</v>
      </c>
      <c r="BF10" s="15">
        <f t="shared" si="13"/>
        <v>3650.3601191999996</v>
      </c>
      <c r="BG10" s="15">
        <f t="shared" si="14"/>
        <v>79730.906986</v>
      </c>
      <c r="BH10" s="15">
        <v>6843</v>
      </c>
      <c r="BI10" s="15">
        <v>2672</v>
      </c>
      <c r="BJ10" s="17"/>
      <c r="BK10" s="15">
        <f t="shared" si="15"/>
        <v>76983.8899179</v>
      </c>
      <c r="BL10" s="15">
        <f t="shared" si="15"/>
        <v>3693.7027025999996</v>
      </c>
      <c r="BM10" s="15">
        <f t="shared" si="16"/>
        <v>80677.5926205</v>
      </c>
      <c r="BN10" s="15">
        <v>6924</v>
      </c>
      <c r="BO10" s="15">
        <v>2704</v>
      </c>
      <c r="BP10" s="17"/>
      <c r="BQ10" s="15">
        <f t="shared" si="17"/>
        <v>42063.223471499994</v>
      </c>
      <c r="BR10" s="15">
        <f t="shared" si="17"/>
        <v>2018.2020209999998</v>
      </c>
      <c r="BS10" s="15">
        <f t="shared" si="18"/>
        <v>44081.42549249999</v>
      </c>
      <c r="BT10" s="15">
        <v>3783</v>
      </c>
      <c r="BU10" s="15">
        <v>1478</v>
      </c>
    </row>
    <row r="11" spans="1:73" ht="12">
      <c r="A11" s="18">
        <v>40817</v>
      </c>
      <c r="B11" s="18"/>
      <c r="C11" s="15"/>
      <c r="D11" s="15">
        <v>13595</v>
      </c>
      <c r="E11" s="43">
        <f t="shared" si="0"/>
        <v>13595</v>
      </c>
      <c r="F11" s="43">
        <f t="shared" si="1"/>
        <v>53212</v>
      </c>
      <c r="G11" s="43">
        <f t="shared" si="1"/>
        <v>20782</v>
      </c>
      <c r="H11" s="17"/>
      <c r="I11" s="15"/>
      <c r="J11" s="15"/>
      <c r="K11" s="24">
        <f>SUM(I11:J11)</f>
        <v>0</v>
      </c>
      <c r="L11" s="24"/>
      <c r="M11" s="24"/>
      <c r="N11" s="19"/>
      <c r="O11" s="15"/>
      <c r="P11" s="15"/>
      <c r="Q11" s="15">
        <f>SUM(O11:P11)</f>
        <v>0</v>
      </c>
      <c r="R11" s="15"/>
      <c r="S11" s="15"/>
      <c r="T11" s="19"/>
      <c r="U11" s="15"/>
      <c r="V11" s="15"/>
      <c r="W11" s="15">
        <f t="shared" si="2"/>
        <v>0</v>
      </c>
      <c r="X11" s="15"/>
      <c r="Y11" s="15"/>
      <c r="Z11" s="17"/>
      <c r="AA11" s="15">
        <f t="shared" si="3"/>
        <v>0</v>
      </c>
      <c r="AB11" s="15">
        <f t="shared" si="3"/>
        <v>1085.623287</v>
      </c>
      <c r="AC11" s="15">
        <f t="shared" si="4"/>
        <v>1085.623287</v>
      </c>
      <c r="AD11" s="15">
        <v>4249</v>
      </c>
      <c r="AE11" s="15">
        <v>1660</v>
      </c>
      <c r="AF11" s="17"/>
      <c r="AG11" s="15">
        <f t="shared" si="5"/>
        <v>0</v>
      </c>
      <c r="AH11" s="15">
        <f t="shared" si="5"/>
        <v>388.9053675</v>
      </c>
      <c r="AI11" s="15">
        <f t="shared" si="6"/>
        <v>388.9053675</v>
      </c>
      <c r="AJ11" s="15">
        <v>1522</v>
      </c>
      <c r="AK11" s="15">
        <v>595</v>
      </c>
      <c r="AL11" s="17"/>
      <c r="AM11" s="15">
        <f t="shared" si="7"/>
        <v>0</v>
      </c>
      <c r="AN11" s="15">
        <f t="shared" si="7"/>
        <v>316.067436</v>
      </c>
      <c r="AO11" s="15">
        <f t="shared" si="8"/>
        <v>316.067436</v>
      </c>
      <c r="AP11" s="15">
        <v>1237</v>
      </c>
      <c r="AQ11" s="15">
        <v>483</v>
      </c>
      <c r="AR11" s="17"/>
      <c r="AS11" s="15">
        <f t="shared" si="9"/>
        <v>0</v>
      </c>
      <c r="AT11" s="15">
        <f t="shared" si="9"/>
        <v>6378.613579</v>
      </c>
      <c r="AU11" s="15">
        <f t="shared" si="10"/>
        <v>6378.613579</v>
      </c>
      <c r="AV11" s="15">
        <v>24967</v>
      </c>
      <c r="AW11" s="15">
        <v>9750</v>
      </c>
      <c r="AX11" s="17"/>
      <c r="AY11" s="15">
        <f t="shared" si="11"/>
        <v>0</v>
      </c>
      <c r="AZ11" s="15">
        <f t="shared" si="11"/>
        <v>941.88879</v>
      </c>
      <c r="BA11" s="15">
        <f t="shared" si="12"/>
        <v>941.88879</v>
      </c>
      <c r="BB11" s="15">
        <v>3687</v>
      </c>
      <c r="BC11" s="15">
        <v>1440</v>
      </c>
      <c r="BD11" s="17"/>
      <c r="BE11" s="15">
        <f t="shared" si="13"/>
        <v>0</v>
      </c>
      <c r="BF11" s="15">
        <f t="shared" si="13"/>
        <v>1748.278934</v>
      </c>
      <c r="BG11" s="15">
        <f t="shared" si="14"/>
        <v>1748.278934</v>
      </c>
      <c r="BH11" s="15">
        <v>6843</v>
      </c>
      <c r="BI11" s="15">
        <v>2672</v>
      </c>
      <c r="BJ11" s="17"/>
      <c r="BK11" s="15">
        <f t="shared" si="15"/>
        <v>0</v>
      </c>
      <c r="BL11" s="15">
        <f t="shared" si="15"/>
        <v>1769.0371395</v>
      </c>
      <c r="BM11" s="15">
        <f t="shared" si="16"/>
        <v>1769.0371395</v>
      </c>
      <c r="BN11" s="15">
        <v>6924</v>
      </c>
      <c r="BO11" s="15">
        <v>2704</v>
      </c>
      <c r="BP11" s="17"/>
      <c r="BQ11" s="15">
        <f t="shared" si="17"/>
        <v>0</v>
      </c>
      <c r="BR11" s="15">
        <f t="shared" si="17"/>
        <v>966.5841075</v>
      </c>
      <c r="BS11" s="15">
        <f t="shared" si="18"/>
        <v>966.5841075</v>
      </c>
      <c r="BT11" s="15">
        <v>3783</v>
      </c>
      <c r="BU11" s="15">
        <v>1478</v>
      </c>
    </row>
    <row r="12" spans="1:73" ht="12">
      <c r="A12" s="18">
        <v>41000</v>
      </c>
      <c r="B12" s="18"/>
      <c r="C12" s="15">
        <v>543815</v>
      </c>
      <c r="D12" s="15">
        <v>13595</v>
      </c>
      <c r="E12" s="43">
        <f t="shared" si="0"/>
        <v>557410</v>
      </c>
      <c r="F12" s="43">
        <f t="shared" si="1"/>
        <v>53216</v>
      </c>
      <c r="G12" s="43">
        <f t="shared" si="1"/>
        <v>20776</v>
      </c>
      <c r="H12" s="17"/>
      <c r="I12" s="15"/>
      <c r="J12" s="15"/>
      <c r="K12" s="24">
        <f>SUM(I12:J12)</f>
        <v>0</v>
      </c>
      <c r="L12" s="24"/>
      <c r="M12" s="24"/>
      <c r="N12" s="19"/>
      <c r="O12" s="15"/>
      <c r="P12" s="15"/>
      <c r="Q12" s="15">
        <f>SUM(O12:P12)</f>
        <v>0</v>
      </c>
      <c r="R12" s="15"/>
      <c r="S12" s="15"/>
      <c r="T12" s="19"/>
      <c r="U12" s="15"/>
      <c r="V12" s="15"/>
      <c r="W12" s="15">
        <f t="shared" si="2"/>
        <v>0</v>
      </c>
      <c r="X12" s="15"/>
      <c r="Y12" s="15"/>
      <c r="Z12" s="17"/>
      <c r="AA12" s="15">
        <f t="shared" si="3"/>
        <v>43426.129299</v>
      </c>
      <c r="AB12" s="15">
        <f t="shared" si="3"/>
        <v>1085.623287</v>
      </c>
      <c r="AC12" s="15">
        <f t="shared" si="4"/>
        <v>44511.752586</v>
      </c>
      <c r="AD12" s="15">
        <v>4251</v>
      </c>
      <c r="AE12" s="15">
        <v>1656</v>
      </c>
      <c r="AF12" s="17"/>
      <c r="AG12" s="15">
        <f t="shared" si="5"/>
        <v>15556.6437975</v>
      </c>
      <c r="AH12" s="15">
        <f t="shared" si="5"/>
        <v>388.9053675</v>
      </c>
      <c r="AI12" s="15">
        <f t="shared" si="6"/>
        <v>15945.549165</v>
      </c>
      <c r="AJ12" s="15">
        <v>1524</v>
      </c>
      <c r="AK12" s="15">
        <v>591</v>
      </c>
      <c r="AL12" s="17"/>
      <c r="AM12" s="15">
        <f t="shared" si="7"/>
        <v>12643.046172</v>
      </c>
      <c r="AN12" s="15">
        <f t="shared" si="7"/>
        <v>316.067436</v>
      </c>
      <c r="AO12" s="15">
        <f t="shared" si="8"/>
        <v>12959.113608</v>
      </c>
      <c r="AP12" s="15">
        <v>1238</v>
      </c>
      <c r="AQ12" s="15">
        <v>484</v>
      </c>
      <c r="AR12" s="17"/>
      <c r="AS12" s="15">
        <f t="shared" si="9"/>
        <v>255151.580983</v>
      </c>
      <c r="AT12" s="15">
        <f t="shared" si="9"/>
        <v>6378.613579</v>
      </c>
      <c r="AU12" s="15">
        <f t="shared" si="10"/>
        <v>261530.194562</v>
      </c>
      <c r="AV12" s="15">
        <v>24964</v>
      </c>
      <c r="AW12" s="15">
        <v>9753</v>
      </c>
      <c r="AX12" s="17"/>
      <c r="AY12" s="15">
        <f t="shared" si="11"/>
        <v>37676.59083</v>
      </c>
      <c r="AZ12" s="15">
        <f t="shared" si="11"/>
        <v>941.88879</v>
      </c>
      <c r="BA12" s="15">
        <f t="shared" si="12"/>
        <v>38618.47962</v>
      </c>
      <c r="BB12" s="15">
        <v>3684</v>
      </c>
      <c r="BC12" s="15">
        <v>1438</v>
      </c>
      <c r="BD12" s="17"/>
      <c r="BE12" s="15">
        <f t="shared" si="13"/>
        <v>69933.086318</v>
      </c>
      <c r="BF12" s="15">
        <f t="shared" si="13"/>
        <v>1748.278934</v>
      </c>
      <c r="BG12" s="15">
        <f t="shared" si="14"/>
        <v>71681.365252</v>
      </c>
      <c r="BH12" s="15">
        <v>6843</v>
      </c>
      <c r="BI12" s="15">
        <v>2675</v>
      </c>
      <c r="BJ12" s="17"/>
      <c r="BK12" s="15">
        <f>+$BK$7*C12</f>
        <v>70763.43744149999</v>
      </c>
      <c r="BL12" s="15">
        <f>+$BK$7*D12</f>
        <v>1769.0371395</v>
      </c>
      <c r="BM12" s="15">
        <f t="shared" si="16"/>
        <v>72532.47458099999</v>
      </c>
      <c r="BN12" s="15">
        <v>6926</v>
      </c>
      <c r="BO12" s="15">
        <v>2705</v>
      </c>
      <c r="BP12" s="17"/>
      <c r="BQ12" s="15">
        <f t="shared" si="17"/>
        <v>38664.4307775</v>
      </c>
      <c r="BR12" s="15">
        <f t="shared" si="17"/>
        <v>966.5841075</v>
      </c>
      <c r="BS12" s="15">
        <f t="shared" si="18"/>
        <v>39631.014885</v>
      </c>
      <c r="BT12" s="15">
        <v>3786</v>
      </c>
      <c r="BU12" s="15">
        <v>1474</v>
      </c>
    </row>
    <row r="13" spans="1:73" ht="12" hidden="1">
      <c r="A13" s="18"/>
      <c r="B13" s="18"/>
      <c r="C13" s="15"/>
      <c r="D13" s="15"/>
      <c r="E13" s="43">
        <f t="shared" si="0"/>
        <v>0</v>
      </c>
      <c r="F13" s="43"/>
      <c r="G13" s="43"/>
      <c r="H13" s="17"/>
      <c r="I13" s="15"/>
      <c r="J13" s="15"/>
      <c r="K13" s="24">
        <f>SUM(I13:J13)</f>
        <v>0</v>
      </c>
      <c r="L13" s="24"/>
      <c r="M13" s="24"/>
      <c r="N13" s="19"/>
      <c r="O13" s="15"/>
      <c r="P13" s="15"/>
      <c r="Q13" s="15">
        <f>SUM(O13:P13)</f>
        <v>0</v>
      </c>
      <c r="R13" s="15"/>
      <c r="S13" s="15"/>
      <c r="T13" s="19"/>
      <c r="U13" s="15"/>
      <c r="V13" s="15"/>
      <c r="W13" s="15">
        <f t="shared" si="2"/>
        <v>0</v>
      </c>
      <c r="X13" s="15"/>
      <c r="Y13" s="15"/>
      <c r="Z13" s="17"/>
      <c r="AA13" s="15">
        <f t="shared" si="3"/>
        <v>0</v>
      </c>
      <c r="AB13" s="15">
        <f t="shared" si="3"/>
        <v>0</v>
      </c>
      <c r="AC13" s="15">
        <f t="shared" si="4"/>
        <v>0</v>
      </c>
      <c r="AD13" s="15"/>
      <c r="AE13" s="15"/>
      <c r="AF13" s="17"/>
      <c r="AG13" s="15">
        <f aca="true" t="shared" si="19" ref="AG13:AH15">+$AH$7*C13</f>
        <v>0</v>
      </c>
      <c r="AH13" s="15">
        <f t="shared" si="19"/>
        <v>0</v>
      </c>
      <c r="AI13" s="15">
        <f t="shared" si="6"/>
        <v>0</v>
      </c>
      <c r="AJ13" s="15"/>
      <c r="AK13" s="15"/>
      <c r="AL13" s="17"/>
      <c r="AM13" s="15">
        <f aca="true" t="shared" si="20" ref="AM13:AN15">+$AN$7*C13</f>
        <v>0</v>
      </c>
      <c r="AN13" s="15">
        <f t="shared" si="20"/>
        <v>0</v>
      </c>
      <c r="AO13" s="15">
        <f t="shared" si="8"/>
        <v>0</v>
      </c>
      <c r="AP13" s="15"/>
      <c r="AQ13" s="15"/>
      <c r="AR13" s="17"/>
      <c r="AS13" s="15">
        <f aca="true" t="shared" si="21" ref="AS13:AT15">+$AT$7*C13</f>
        <v>0</v>
      </c>
      <c r="AT13" s="15">
        <f t="shared" si="21"/>
        <v>0</v>
      </c>
      <c r="AU13" s="15">
        <f t="shared" si="10"/>
        <v>0</v>
      </c>
      <c r="AV13" s="15"/>
      <c r="AW13" s="15"/>
      <c r="AX13" s="17"/>
      <c r="AY13" s="15">
        <f aca="true" t="shared" si="22" ref="AY13:AZ15">+$AZ$7*C13</f>
        <v>0</v>
      </c>
      <c r="AZ13" s="15">
        <f t="shared" si="22"/>
        <v>0</v>
      </c>
      <c r="BA13" s="15">
        <f t="shared" si="12"/>
        <v>0</v>
      </c>
      <c r="BB13" s="15"/>
      <c r="BC13" s="15"/>
      <c r="BD13" s="17"/>
      <c r="BE13" s="15">
        <f t="shared" si="13"/>
        <v>0</v>
      </c>
      <c r="BF13" s="15">
        <f t="shared" si="13"/>
        <v>0</v>
      </c>
      <c r="BG13" s="15">
        <f t="shared" si="14"/>
        <v>0</v>
      </c>
      <c r="BH13" s="15"/>
      <c r="BI13" s="15"/>
      <c r="BJ13" s="17"/>
      <c r="BK13" s="15">
        <f>+$BL$7*C13</f>
        <v>0</v>
      </c>
      <c r="BL13" s="15">
        <f>+$BL$7*D13</f>
        <v>0</v>
      </c>
      <c r="BM13" s="15">
        <f t="shared" si="16"/>
        <v>0</v>
      </c>
      <c r="BN13" s="15"/>
      <c r="BO13" s="15"/>
      <c r="BP13" s="17"/>
      <c r="BQ13" s="15">
        <f aca="true" t="shared" si="23" ref="BQ13:BR15">+$BR$7*C13</f>
        <v>0</v>
      </c>
      <c r="BR13" s="15">
        <f t="shared" si="23"/>
        <v>0</v>
      </c>
      <c r="BS13" s="15">
        <f t="shared" si="18"/>
        <v>0</v>
      </c>
      <c r="BT13" s="15"/>
      <c r="BU13" s="15"/>
    </row>
    <row r="14" spans="1:73" ht="12" hidden="1">
      <c r="A14" s="18"/>
      <c r="B14" s="18"/>
      <c r="C14" s="15"/>
      <c r="D14" s="15"/>
      <c r="E14" s="43">
        <f t="shared" si="0"/>
        <v>0</v>
      </c>
      <c r="F14" s="43"/>
      <c r="G14" s="43"/>
      <c r="H14" s="17"/>
      <c r="I14" s="15"/>
      <c r="J14" s="15"/>
      <c r="K14" s="24"/>
      <c r="L14" s="24"/>
      <c r="M14" s="24"/>
      <c r="N14" s="19"/>
      <c r="O14" s="15"/>
      <c r="P14" s="15"/>
      <c r="Q14" s="15"/>
      <c r="R14" s="15"/>
      <c r="S14" s="15"/>
      <c r="T14" s="19"/>
      <c r="U14" s="15">
        <f>+$U$7*C14</f>
        <v>0</v>
      </c>
      <c r="V14" s="15">
        <f>+$U$7*D14</f>
        <v>0</v>
      </c>
      <c r="W14" s="15">
        <f t="shared" si="2"/>
        <v>0</v>
      </c>
      <c r="X14" s="15"/>
      <c r="Y14" s="15"/>
      <c r="Z14" s="17"/>
      <c r="AA14" s="15">
        <f t="shared" si="3"/>
        <v>0</v>
      </c>
      <c r="AB14" s="15">
        <f t="shared" si="3"/>
        <v>0</v>
      </c>
      <c r="AC14" s="15">
        <f t="shared" si="4"/>
        <v>0</v>
      </c>
      <c r="AD14" s="15"/>
      <c r="AE14" s="15"/>
      <c r="AF14" s="17"/>
      <c r="AG14" s="15">
        <f t="shared" si="19"/>
        <v>0</v>
      </c>
      <c r="AH14" s="15">
        <f t="shared" si="19"/>
        <v>0</v>
      </c>
      <c r="AI14" s="15">
        <f t="shared" si="6"/>
        <v>0</v>
      </c>
      <c r="AJ14" s="15"/>
      <c r="AK14" s="15"/>
      <c r="AL14" s="17"/>
      <c r="AM14" s="15">
        <f t="shared" si="20"/>
        <v>0</v>
      </c>
      <c r="AN14" s="15">
        <f t="shared" si="20"/>
        <v>0</v>
      </c>
      <c r="AO14" s="15">
        <f t="shared" si="8"/>
        <v>0</v>
      </c>
      <c r="AP14" s="15"/>
      <c r="AQ14" s="15"/>
      <c r="AR14" s="17"/>
      <c r="AS14" s="15">
        <f t="shared" si="21"/>
        <v>0</v>
      </c>
      <c r="AT14" s="15">
        <f t="shared" si="21"/>
        <v>0</v>
      </c>
      <c r="AU14" s="15">
        <f t="shared" si="10"/>
        <v>0</v>
      </c>
      <c r="AV14" s="15"/>
      <c r="AW14" s="15"/>
      <c r="AX14" s="17"/>
      <c r="AY14" s="15">
        <f t="shared" si="22"/>
        <v>0</v>
      </c>
      <c r="AZ14" s="15">
        <f t="shared" si="22"/>
        <v>0</v>
      </c>
      <c r="BA14" s="15">
        <f t="shared" si="12"/>
        <v>0</v>
      </c>
      <c r="BB14" s="15"/>
      <c r="BC14" s="15"/>
      <c r="BD14" s="17"/>
      <c r="BE14" s="15">
        <f>+$BF$7*C14</f>
        <v>0</v>
      </c>
      <c r="BF14" s="15">
        <f>+$BF$7*D14</f>
        <v>0</v>
      </c>
      <c r="BG14" s="15">
        <f t="shared" si="14"/>
        <v>0</v>
      </c>
      <c r="BH14" s="15"/>
      <c r="BI14" s="15"/>
      <c r="BJ14" s="17"/>
      <c r="BK14" s="15">
        <f>+$BL$7*C14</f>
        <v>0</v>
      </c>
      <c r="BL14" s="15">
        <f>+$BL$7*D14</f>
        <v>0</v>
      </c>
      <c r="BM14" s="15">
        <f t="shared" si="16"/>
        <v>0</v>
      </c>
      <c r="BN14" s="15"/>
      <c r="BO14" s="15"/>
      <c r="BP14" s="17"/>
      <c r="BQ14" s="15">
        <f t="shared" si="23"/>
        <v>0</v>
      </c>
      <c r="BR14" s="15">
        <f t="shared" si="23"/>
        <v>0</v>
      </c>
      <c r="BS14" s="15">
        <f t="shared" si="18"/>
        <v>0</v>
      </c>
      <c r="BT14" s="15"/>
      <c r="BU14" s="15"/>
    </row>
    <row r="15" spans="1:73" ht="12" hidden="1">
      <c r="A15" s="18"/>
      <c r="B15" s="18"/>
      <c r="C15" s="15"/>
      <c r="D15" s="15"/>
      <c r="E15" s="43">
        <f t="shared" si="0"/>
        <v>0</v>
      </c>
      <c r="F15" s="43"/>
      <c r="G15" s="43"/>
      <c r="H15" s="17"/>
      <c r="I15" s="15"/>
      <c r="J15" s="15"/>
      <c r="K15" s="24"/>
      <c r="L15" s="24"/>
      <c r="M15" s="24"/>
      <c r="N15" s="19"/>
      <c r="O15" s="15"/>
      <c r="P15" s="15"/>
      <c r="Q15" s="15"/>
      <c r="R15" s="15"/>
      <c r="S15" s="15"/>
      <c r="T15" s="19"/>
      <c r="U15" s="15"/>
      <c r="V15" s="15"/>
      <c r="W15" s="15"/>
      <c r="X15" s="15"/>
      <c r="Y15" s="15"/>
      <c r="Z15" s="17"/>
      <c r="AA15" s="15">
        <f t="shared" si="3"/>
        <v>0</v>
      </c>
      <c r="AB15" s="15">
        <f t="shared" si="3"/>
        <v>0</v>
      </c>
      <c r="AC15" s="15">
        <f t="shared" si="4"/>
        <v>0</v>
      </c>
      <c r="AD15" s="15"/>
      <c r="AE15" s="15"/>
      <c r="AF15" s="17"/>
      <c r="AG15" s="15">
        <f t="shared" si="19"/>
        <v>0</v>
      </c>
      <c r="AH15" s="15">
        <f t="shared" si="19"/>
        <v>0</v>
      </c>
      <c r="AI15" s="15">
        <f t="shared" si="6"/>
        <v>0</v>
      </c>
      <c r="AJ15" s="15"/>
      <c r="AK15" s="15"/>
      <c r="AL15" s="17"/>
      <c r="AM15" s="15">
        <f t="shared" si="20"/>
        <v>0</v>
      </c>
      <c r="AN15" s="15">
        <f t="shared" si="20"/>
        <v>0</v>
      </c>
      <c r="AO15" s="15">
        <f t="shared" si="8"/>
        <v>0</v>
      </c>
      <c r="AP15" s="15"/>
      <c r="AQ15" s="15"/>
      <c r="AR15" s="17"/>
      <c r="AS15" s="15">
        <f t="shared" si="21"/>
        <v>0</v>
      </c>
      <c r="AT15" s="15">
        <f t="shared" si="21"/>
        <v>0</v>
      </c>
      <c r="AU15" s="15">
        <f t="shared" si="10"/>
        <v>0</v>
      </c>
      <c r="AV15" s="15"/>
      <c r="AW15" s="15"/>
      <c r="AX15" s="17"/>
      <c r="AY15" s="15">
        <f t="shared" si="22"/>
        <v>0</v>
      </c>
      <c r="AZ15" s="15">
        <f t="shared" si="22"/>
        <v>0</v>
      </c>
      <c r="BA15" s="15">
        <f t="shared" si="12"/>
        <v>0</v>
      </c>
      <c r="BB15" s="15"/>
      <c r="BC15" s="15"/>
      <c r="BD15" s="17"/>
      <c r="BE15" s="15">
        <f>+$BF$7*C15</f>
        <v>0</v>
      </c>
      <c r="BF15" s="15">
        <f>+$BF$7*D15</f>
        <v>0</v>
      </c>
      <c r="BG15" s="15">
        <f t="shared" si="14"/>
        <v>0</v>
      </c>
      <c r="BH15" s="15"/>
      <c r="BI15" s="15"/>
      <c r="BJ15" s="17"/>
      <c r="BK15" s="15"/>
      <c r="BL15" s="15"/>
      <c r="BM15" s="15">
        <f t="shared" si="16"/>
        <v>0</v>
      </c>
      <c r="BN15" s="15"/>
      <c r="BO15" s="15"/>
      <c r="BP15" s="17"/>
      <c r="BQ15" s="15">
        <f t="shared" si="23"/>
        <v>0</v>
      </c>
      <c r="BR15" s="15">
        <f t="shared" si="23"/>
        <v>0</v>
      </c>
      <c r="BS15" s="15">
        <f t="shared" si="18"/>
        <v>0</v>
      </c>
      <c r="BT15" s="15"/>
      <c r="BU15" s="15"/>
    </row>
    <row r="16" spans="1:73" ht="12" hidden="1">
      <c r="A16" s="18"/>
      <c r="B16" s="18"/>
      <c r="C16" s="15"/>
      <c r="D16" s="15"/>
      <c r="E16" s="43">
        <f t="shared" si="0"/>
        <v>0</v>
      </c>
      <c r="F16" s="43"/>
      <c r="G16" s="43"/>
      <c r="H16" s="17"/>
      <c r="I16" s="15"/>
      <c r="J16" s="15"/>
      <c r="K16" s="24"/>
      <c r="L16" s="24"/>
      <c r="M16" s="24"/>
      <c r="N16" s="19"/>
      <c r="O16" s="15"/>
      <c r="P16" s="15"/>
      <c r="Q16" s="15"/>
      <c r="R16" s="15"/>
      <c r="S16" s="15"/>
      <c r="T16" s="19"/>
      <c r="U16" s="15"/>
      <c r="V16" s="15"/>
      <c r="W16" s="15"/>
      <c r="X16" s="15"/>
      <c r="Y16" s="15"/>
      <c r="Z16" s="17"/>
      <c r="AA16" s="15"/>
      <c r="AB16" s="15"/>
      <c r="AC16" s="15"/>
      <c r="AD16" s="15"/>
      <c r="AE16" s="15"/>
      <c r="AF16" s="17"/>
      <c r="AG16" s="15"/>
      <c r="AH16" s="15"/>
      <c r="AI16" s="15"/>
      <c r="AJ16" s="15"/>
      <c r="AK16" s="15"/>
      <c r="AL16" s="17"/>
      <c r="AM16" s="15"/>
      <c r="AN16" s="15"/>
      <c r="AO16" s="15"/>
      <c r="AP16" s="15"/>
      <c r="AQ16" s="15"/>
      <c r="AR16" s="17"/>
      <c r="AS16" s="15"/>
      <c r="AT16" s="15"/>
      <c r="AU16" s="15"/>
      <c r="AV16" s="15"/>
      <c r="AW16" s="15"/>
      <c r="AX16" s="17"/>
      <c r="AY16" s="15"/>
      <c r="AZ16" s="15"/>
      <c r="BA16" s="15"/>
      <c r="BB16" s="15"/>
      <c r="BC16" s="15"/>
      <c r="BD16" s="17"/>
      <c r="BE16" s="15"/>
      <c r="BF16" s="15"/>
      <c r="BG16" s="15"/>
      <c r="BH16" s="15"/>
      <c r="BI16" s="15"/>
      <c r="BJ16" s="17"/>
      <c r="BK16" s="15"/>
      <c r="BL16" s="15"/>
      <c r="BM16" s="15"/>
      <c r="BN16" s="15"/>
      <c r="BO16" s="15"/>
      <c r="BP16" s="17"/>
      <c r="BQ16" s="15"/>
      <c r="BR16" s="15"/>
      <c r="BS16" s="15"/>
      <c r="BT16" s="15"/>
      <c r="BU16" s="15"/>
    </row>
    <row r="17" spans="1:73" ht="12">
      <c r="A17" s="18"/>
      <c r="B17" s="18"/>
      <c r="C17" s="15"/>
      <c r="D17" s="15"/>
      <c r="E17" s="18"/>
      <c r="F17" s="18"/>
      <c r="G17" s="18"/>
      <c r="H17" s="17"/>
      <c r="I17" s="16"/>
      <c r="J17" s="16"/>
      <c r="K17" s="23"/>
      <c r="L17" s="23"/>
      <c r="M17" s="23"/>
      <c r="N17" s="19"/>
      <c r="O17" s="16"/>
      <c r="P17" s="16"/>
      <c r="Q17" s="16"/>
      <c r="R17" s="16"/>
      <c r="S17" s="16"/>
      <c r="T17" s="19"/>
      <c r="U17" s="16"/>
      <c r="V17" s="16"/>
      <c r="W17" s="16"/>
      <c r="X17" s="23"/>
      <c r="Y17" s="23"/>
      <c r="Z17" s="17"/>
      <c r="AA17" s="16"/>
      <c r="AB17" s="16"/>
      <c r="AC17" s="16"/>
      <c r="AD17" s="16"/>
      <c r="AE17" s="16"/>
      <c r="AF17" s="17"/>
      <c r="AG17" s="16"/>
      <c r="AH17" s="15"/>
      <c r="AI17" s="16"/>
      <c r="AJ17" s="16"/>
      <c r="AK17" s="16"/>
      <c r="AL17" s="17"/>
      <c r="AM17" s="16"/>
      <c r="AN17" s="16"/>
      <c r="AO17" s="16"/>
      <c r="AP17" s="16"/>
      <c r="AQ17" s="16"/>
      <c r="AR17" s="17"/>
      <c r="AS17" s="16"/>
      <c r="AT17" s="16"/>
      <c r="AU17" s="16"/>
      <c r="AV17" s="16"/>
      <c r="AW17" s="16"/>
      <c r="AX17" s="17"/>
      <c r="AY17" s="16"/>
      <c r="AZ17" s="16"/>
      <c r="BA17" s="16"/>
      <c r="BB17" s="16"/>
      <c r="BC17" s="16"/>
      <c r="BD17" s="17"/>
      <c r="BE17" s="16"/>
      <c r="BF17" s="16"/>
      <c r="BG17" s="16"/>
      <c r="BH17" s="16"/>
      <c r="BI17" s="16"/>
      <c r="BJ17" s="17"/>
      <c r="BK17" s="16"/>
      <c r="BL17" s="16"/>
      <c r="BM17" s="16"/>
      <c r="BN17" s="16"/>
      <c r="BO17" s="16"/>
      <c r="BP17" s="17"/>
      <c r="BQ17" s="16"/>
      <c r="BR17" s="16"/>
      <c r="BS17" s="16"/>
      <c r="BT17" s="16"/>
      <c r="BU17" s="16"/>
    </row>
    <row r="18" spans="1:73" ht="12.75" thickBot="1">
      <c r="A18" s="18" t="s">
        <v>2</v>
      </c>
      <c r="B18" s="18"/>
      <c r="C18" s="20">
        <f>SUM(C9:C17)</f>
        <v>1135434</v>
      </c>
      <c r="D18" s="20">
        <f>SUM(D9:D17)</f>
        <v>83962</v>
      </c>
      <c r="E18" s="20">
        <f>SUM(E9:E17)</f>
        <v>1219396</v>
      </c>
      <c r="F18" s="20">
        <f>SUM(F9:F17)</f>
        <v>212852</v>
      </c>
      <c r="G18" s="20">
        <f>SUM(G9:G17)</f>
        <v>83122</v>
      </c>
      <c r="H18" s="17"/>
      <c r="I18" s="20">
        <f>SUM(I9:I17)</f>
        <v>0</v>
      </c>
      <c r="J18" s="20">
        <f>SUM(J9:J17)</f>
        <v>0</v>
      </c>
      <c r="K18" s="20">
        <f>SUM(K9:K17)</f>
        <v>0</v>
      </c>
      <c r="L18" s="20"/>
      <c r="M18" s="20"/>
      <c r="N18" s="17"/>
      <c r="O18" s="20">
        <f>SUM(O9:O17)</f>
        <v>0</v>
      </c>
      <c r="P18" s="20">
        <f>SUM(P9:P17)</f>
        <v>0</v>
      </c>
      <c r="Q18" s="20">
        <f>SUM(Q9:Q17)</f>
        <v>0</v>
      </c>
      <c r="R18" s="20">
        <f>SUM(R9:R17)</f>
        <v>0</v>
      </c>
      <c r="S18" s="20">
        <f>SUM(S9:S17)</f>
        <v>0</v>
      </c>
      <c r="T18" s="17"/>
      <c r="U18" s="20">
        <f>SUM(U9:U17)</f>
        <v>0</v>
      </c>
      <c r="V18" s="20">
        <f>SUM(V9:V17)</f>
        <v>0</v>
      </c>
      <c r="W18" s="20">
        <f>SUM(W9:W17)</f>
        <v>0</v>
      </c>
      <c r="X18" s="20"/>
      <c r="Y18" s="20"/>
      <c r="Z18" s="17"/>
      <c r="AA18" s="20">
        <f>SUM(AA9:AA17)</f>
        <v>90669.6278964</v>
      </c>
      <c r="AB18" s="20">
        <f>SUM(AB9:AB17)</f>
        <v>6704.7519252</v>
      </c>
      <c r="AC18" s="20">
        <f>SUM(AC9:AC17)</f>
        <v>97374.37982160001</v>
      </c>
      <c r="AD18" s="20">
        <f>SUM(AD9:AD17)</f>
        <v>16998</v>
      </c>
      <c r="AE18" s="20">
        <f>SUM(AE9:AE17)</f>
        <v>6636</v>
      </c>
      <c r="AF18" s="17"/>
      <c r="AG18" s="20">
        <f>SUM(AG9:AG17)</f>
        <v>32480.792721</v>
      </c>
      <c r="AH18" s="20">
        <f>SUM(AH9:AH17)</f>
        <v>2401.858953</v>
      </c>
      <c r="AI18" s="20">
        <f>SUM(AI9:AI17)</f>
        <v>34882.651674</v>
      </c>
      <c r="AJ18" s="20">
        <f>SUM(AJ9:AJ17)</f>
        <v>6090</v>
      </c>
      <c r="AK18" s="20">
        <f>SUM(AK9:AK17)</f>
        <v>2376</v>
      </c>
      <c r="AL18" s="17"/>
      <c r="AM18" s="20">
        <f>SUM(AM9:AM17)</f>
        <v>26397.4779792</v>
      </c>
      <c r="AN18" s="20">
        <f>SUM(AN9:AN17)</f>
        <v>1952.0157456000002</v>
      </c>
      <c r="AO18" s="20">
        <f>SUM(AO9:AO17)</f>
        <v>28349.4937248</v>
      </c>
      <c r="AP18" s="20">
        <f>SUM(AP9:AP17)</f>
        <v>4949</v>
      </c>
      <c r="AQ18" s="20">
        <f>SUM(AQ9:AQ17)</f>
        <v>1933</v>
      </c>
      <c r="AR18" s="17"/>
      <c r="AS18" s="20">
        <f>SUM(AS9:AS17)</f>
        <v>532732.2346788</v>
      </c>
      <c r="AT18" s="20">
        <f>SUM(AT9:AT17)</f>
        <v>39393.979648399996</v>
      </c>
      <c r="AU18" s="20">
        <f>SUM(AU9:AU17)</f>
        <v>572126.2143272</v>
      </c>
      <c r="AV18" s="20">
        <f>SUM(AV9:AV17)</f>
        <v>99865</v>
      </c>
      <c r="AW18" s="20">
        <f>SUM(AW9:AW17)</f>
        <v>39003</v>
      </c>
      <c r="AX18" s="17"/>
      <c r="AY18" s="20">
        <f>SUM(AY9:AY17)</f>
        <v>78665.13838799999</v>
      </c>
      <c r="AZ18" s="20">
        <f>SUM(AZ9:AZ17)</f>
        <v>5817.055283999999</v>
      </c>
      <c r="BA18" s="20">
        <f>SUM(BA9:BA17)</f>
        <v>84482.193672</v>
      </c>
      <c r="BB18" s="20">
        <f>SUM(BB9:BB17)</f>
        <v>14745</v>
      </c>
      <c r="BC18" s="20">
        <f>SUM(BC9:BC17)</f>
        <v>5758</v>
      </c>
      <c r="BD18" s="17"/>
      <c r="BE18" s="20">
        <f>SUM(BE9:BE17)</f>
        <v>146013.63318479998</v>
      </c>
      <c r="BF18" s="20">
        <f>SUM(BF9:BF17)</f>
        <v>10797.2781064</v>
      </c>
      <c r="BG18" s="20">
        <f>SUM(BG9:BG17)</f>
        <v>156810.91129120003</v>
      </c>
      <c r="BH18" s="20">
        <f>SUM(BH9:BH17)</f>
        <v>27372</v>
      </c>
      <c r="BI18" s="20">
        <f>SUM(BI9:BI17)</f>
        <v>10691</v>
      </c>
      <c r="BJ18" s="17"/>
      <c r="BK18" s="20">
        <f>SUM(BK9:BK17)</f>
        <v>147747.3273594</v>
      </c>
      <c r="BL18" s="20">
        <f>SUM(BL9:BL17)</f>
        <v>10925.4796842</v>
      </c>
      <c r="BM18" s="20">
        <f>SUM(BM9:BM17)</f>
        <v>158672.80704359998</v>
      </c>
      <c r="BN18" s="20">
        <f>SUM(BN9:BN17)</f>
        <v>27698</v>
      </c>
      <c r="BO18" s="20">
        <f>SUM(BO9:BO17)</f>
        <v>10817</v>
      </c>
      <c r="BP18" s="17"/>
      <c r="BQ18" s="20">
        <f>SUM(BQ9:BQ17)</f>
        <v>80727.65424899998</v>
      </c>
      <c r="BR18" s="20">
        <f>SUM(BR9:BR17)</f>
        <v>5969.572257</v>
      </c>
      <c r="BS18" s="20">
        <f>SUM(BS9:BS17)</f>
        <v>86697.22650599998</v>
      </c>
      <c r="BT18" s="20">
        <f>SUM(BT9:BT17)</f>
        <v>15135</v>
      </c>
      <c r="BU18" s="20">
        <f>SUM(BU9:BU17)</f>
        <v>5908</v>
      </c>
    </row>
    <row r="19" ht="12.75" thickTop="1"/>
    <row r="20" ht="12">
      <c r="AA20" s="12"/>
    </row>
  </sheetData>
  <sheetProtection/>
  <printOptions/>
  <pageMargins left="0.7" right="0.7" top="0.75" bottom="0.75" header="0.3" footer="0.3"/>
  <pageSetup horizontalDpi="600" verticalDpi="600" orientation="landscape" scale="58"/>
  <colBreaks count="4" manualBreakCount="4">
    <brk id="13" max="65535" man="1"/>
    <brk id="26" max="19" man="1"/>
    <brk id="43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2011-05-02T18:37:35Z</cp:lastPrinted>
  <dcterms:created xsi:type="dcterms:W3CDTF">1997-11-06T16:03:09Z</dcterms:created>
  <dcterms:modified xsi:type="dcterms:W3CDTF">2011-05-02T18:37:55Z</dcterms:modified>
  <cp:category/>
  <cp:version/>
  <cp:contentType/>
  <cp:contentStatus/>
</cp:coreProperties>
</file>