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94" activeTab="0"/>
  </bookViews>
  <sheets>
    <sheet name="2012B" sheetId="1" r:id="rId1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<sst xmlns="http://schemas.openxmlformats.org/spreadsheetml/2006/main" count="31" uniqueCount="15">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</sst>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 quotePrefix="1">
      <alignment horizontal="left"/>
    </xf>
    <xf numFmtId="172" fontId="0" fillId="0" borderId="12" xfId="0" applyNumberFormat="1" applyBorder="1" applyAlignment="1">
      <alignment/>
    </xf>
    <xf numFmtId="38" fontId="0" fillId="33" borderId="16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 horizontal="left"/>
    </xf>
    <xf numFmtId="3" fontId="1" fillId="0" borderId="16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72" fontId="1" fillId="0" borderId="16" xfId="0" applyNumberFormat="1" applyFont="1" applyBorder="1" applyAlignment="1" quotePrefix="1">
      <alignment horizontal="left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6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150" zoomScaleNormal="150" zoomScalePageLayoutView="0" workbookViewId="0" topLeftCell="A1">
      <selection activeCell="C13" sqref="C13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4" customWidth="1"/>
    <col min="7" max="7" width="20.421875" style="14" customWidth="1"/>
    <col min="8" max="8" width="4.8515625" style="13" customWidth="1"/>
    <col min="9" max="12" width="18.140625" style="3" customWidth="1"/>
    <col min="13" max="13" width="20.421875" style="3" customWidth="1"/>
    <col min="14" max="14" width="4.8515625" style="13" customWidth="1"/>
    <col min="15" max="18" width="18.140625" style="0" customWidth="1"/>
    <col min="19" max="19" width="20.421875" style="0" customWidth="1"/>
    <col min="20" max="20" width="4.8515625" style="0" customWidth="1"/>
    <col min="21" max="23" width="11.8515625" style="0" customWidth="1"/>
    <col min="24" max="24" width="4.8515625" style="0" customWidth="1"/>
  </cols>
  <sheetData>
    <row r="1" spans="1:9" ht="12.75">
      <c r="A1" s="19"/>
      <c r="B1" s="10"/>
      <c r="C1" s="18"/>
      <c r="D1" s="20"/>
      <c r="I1" s="20" t="s">
        <v>6</v>
      </c>
    </row>
    <row r="2" spans="1:9" ht="12.75">
      <c r="A2" s="19"/>
      <c r="B2" s="10"/>
      <c r="C2" s="18"/>
      <c r="D2" s="20"/>
      <c r="I2" s="20" t="s">
        <v>5</v>
      </c>
    </row>
    <row r="3" spans="1:9" ht="12.75">
      <c r="A3" s="19"/>
      <c r="B3" s="10"/>
      <c r="C3" s="18"/>
      <c r="D3" s="18"/>
      <c r="I3" s="20" t="s">
        <v>11</v>
      </c>
    </row>
    <row r="4" spans="1:9" ht="12.75">
      <c r="A4" s="19"/>
      <c r="B4" s="10"/>
      <c r="C4" s="18"/>
      <c r="D4" s="20"/>
      <c r="I4" s="4"/>
    </row>
    <row r="5" spans="1:19" ht="12.75">
      <c r="A5" s="5" t="s">
        <v>1</v>
      </c>
      <c r="C5" s="24" t="s">
        <v>12</v>
      </c>
      <c r="D5" s="25"/>
      <c r="E5" s="26"/>
      <c r="F5" s="16"/>
      <c r="G5" s="16"/>
      <c r="I5" s="32" t="s">
        <v>7</v>
      </c>
      <c r="J5" s="6"/>
      <c r="K5" s="7"/>
      <c r="L5" s="16"/>
      <c r="M5" s="16"/>
      <c r="O5" s="33" t="s">
        <v>10</v>
      </c>
      <c r="P5" s="34"/>
      <c r="Q5" s="35"/>
      <c r="R5" s="36"/>
      <c r="S5" s="16"/>
    </row>
    <row r="6" spans="1:19" s="1" customFormat="1" ht="12.75">
      <c r="A6" s="21" t="s">
        <v>2</v>
      </c>
      <c r="C6" s="45" t="s">
        <v>13</v>
      </c>
      <c r="D6" s="27"/>
      <c r="E6" s="15"/>
      <c r="F6" s="16" t="s">
        <v>8</v>
      </c>
      <c r="G6" s="16" t="s">
        <v>8</v>
      </c>
      <c r="H6" s="13"/>
      <c r="I6" s="22"/>
      <c r="J6" s="12">
        <v>0.6423531</v>
      </c>
      <c r="K6" s="23"/>
      <c r="L6" s="16" t="s">
        <v>8</v>
      </c>
      <c r="M6" s="16" t="s">
        <v>8</v>
      </c>
      <c r="N6" s="13"/>
      <c r="O6" s="37"/>
      <c r="P6" s="38">
        <v>0.3576469</v>
      </c>
      <c r="Q6" s="39"/>
      <c r="R6" s="36" t="s">
        <v>8</v>
      </c>
      <c r="S6" s="16" t="s">
        <v>8</v>
      </c>
    </row>
    <row r="7" spans="1:19" ht="12.75">
      <c r="A7" s="8"/>
      <c r="C7" s="16" t="s">
        <v>3</v>
      </c>
      <c r="D7" s="16" t="s">
        <v>4</v>
      </c>
      <c r="E7" s="16" t="s">
        <v>0</v>
      </c>
      <c r="F7" s="16" t="s">
        <v>9</v>
      </c>
      <c r="G7" s="16" t="s">
        <v>14</v>
      </c>
      <c r="I7" s="9" t="s">
        <v>3</v>
      </c>
      <c r="J7" s="9" t="s">
        <v>4</v>
      </c>
      <c r="K7" s="9" t="s">
        <v>0</v>
      </c>
      <c r="L7" s="16" t="s">
        <v>9</v>
      </c>
      <c r="M7" s="16" t="s">
        <v>14</v>
      </c>
      <c r="O7" s="40" t="s">
        <v>3</v>
      </c>
      <c r="P7" s="40" t="s">
        <v>4</v>
      </c>
      <c r="Q7" s="40" t="s">
        <v>0</v>
      </c>
      <c r="R7" s="36" t="s">
        <v>9</v>
      </c>
      <c r="S7" s="16" t="s">
        <v>14</v>
      </c>
    </row>
    <row r="8" spans="1:37" s="31" customFormat="1" ht="12.75">
      <c r="A8" s="30">
        <v>43739</v>
      </c>
      <c r="C8" s="17"/>
      <c r="D8" s="17">
        <v>148533</v>
      </c>
      <c r="E8" s="14">
        <f aca="true" t="shared" si="0" ref="E8:E17">C8+D8</f>
        <v>148533</v>
      </c>
      <c r="F8" s="14">
        <v>7285</v>
      </c>
      <c r="G8" s="14">
        <v>105081</v>
      </c>
      <c r="H8" s="29"/>
      <c r="I8" s="17">
        <f aca="true" t="shared" si="1" ref="I8:I17">C8*64.23531/100</f>
        <v>0</v>
      </c>
      <c r="J8" s="13">
        <f aca="true" t="shared" si="2" ref="J8:J17">D8*64.23531/100</f>
        <v>95410.6330023</v>
      </c>
      <c r="K8" s="13">
        <f aca="true" t="shared" si="3" ref="K8:K17">I8+J8</f>
        <v>95410.6330023</v>
      </c>
      <c r="L8" s="13">
        <f aca="true" t="shared" si="4" ref="L8:L17">J$6*$F8</f>
        <v>4679.5423335000005</v>
      </c>
      <c r="M8" s="14">
        <f aca="true" t="shared" si="5" ref="M8:M17">J$6*$G8</f>
        <v>67499.1061011</v>
      </c>
      <c r="N8" s="29"/>
      <c r="O8" s="41"/>
      <c r="P8" s="42">
        <f aca="true" t="shared" si="6" ref="P8:P17">D8*35.76469/100</f>
        <v>53122.366997699995</v>
      </c>
      <c r="Q8" s="41">
        <f aca="true" t="shared" si="7" ref="Q8:Q17">O8+P8</f>
        <v>53122.366997699995</v>
      </c>
      <c r="R8" s="46">
        <f aca="true" t="shared" si="8" ref="R8:R17">P$6*$F8</f>
        <v>2605.4576665</v>
      </c>
      <c r="S8" s="47">
        <f aca="true" t="shared" si="9" ref="S8:S17">P$6*$G8</f>
        <v>37581.8938989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31" customFormat="1" ht="12.75">
      <c r="A9" s="30">
        <v>43922</v>
      </c>
      <c r="C9" s="17">
        <v>1970000</v>
      </c>
      <c r="D9" s="17">
        <v>148533</v>
      </c>
      <c r="E9" s="14">
        <f t="shared" si="0"/>
        <v>2118533</v>
      </c>
      <c r="F9" s="14">
        <v>7285</v>
      </c>
      <c r="G9" s="14">
        <v>105081</v>
      </c>
      <c r="H9" s="29"/>
      <c r="I9" s="17">
        <f t="shared" si="1"/>
        <v>1265435.607</v>
      </c>
      <c r="J9" s="13">
        <f t="shared" si="2"/>
        <v>95410.6330023</v>
      </c>
      <c r="K9" s="13">
        <f t="shared" si="3"/>
        <v>1360846.2400023001</v>
      </c>
      <c r="L9" s="13">
        <f t="shared" si="4"/>
        <v>4679.5423335000005</v>
      </c>
      <c r="M9" s="14">
        <f t="shared" si="5"/>
        <v>67499.1061011</v>
      </c>
      <c r="N9" s="29"/>
      <c r="O9" s="41">
        <f>C9*35.76469/100</f>
        <v>704564.3929999999</v>
      </c>
      <c r="P9" s="42">
        <f t="shared" si="6"/>
        <v>53122.366997699995</v>
      </c>
      <c r="Q9" s="41">
        <f t="shared" si="7"/>
        <v>757686.7599976999</v>
      </c>
      <c r="R9" s="46">
        <f t="shared" si="8"/>
        <v>2605.4576665</v>
      </c>
      <c r="S9" s="47">
        <f t="shared" si="9"/>
        <v>37581.8938989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31" customFormat="1" ht="12.75">
      <c r="A10" s="30">
        <v>44105</v>
      </c>
      <c r="C10" s="17"/>
      <c r="D10" s="17">
        <v>125878</v>
      </c>
      <c r="E10" s="14">
        <f t="shared" si="0"/>
        <v>125878</v>
      </c>
      <c r="F10" s="14">
        <v>7285</v>
      </c>
      <c r="G10" s="14">
        <v>105081</v>
      </c>
      <c r="H10" s="29"/>
      <c r="I10" s="17">
        <f t="shared" si="1"/>
        <v>0</v>
      </c>
      <c r="J10" s="13">
        <f t="shared" si="2"/>
        <v>80858.1235218</v>
      </c>
      <c r="K10" s="13">
        <f t="shared" si="3"/>
        <v>80858.1235218</v>
      </c>
      <c r="L10" s="13">
        <f t="shared" si="4"/>
        <v>4679.5423335000005</v>
      </c>
      <c r="M10" s="14">
        <f t="shared" si="5"/>
        <v>67499.1061011</v>
      </c>
      <c r="N10" s="29"/>
      <c r="O10" s="41"/>
      <c r="P10" s="42">
        <f t="shared" si="6"/>
        <v>45019.87647820001</v>
      </c>
      <c r="Q10" s="41">
        <f t="shared" si="7"/>
        <v>45019.87647820001</v>
      </c>
      <c r="R10" s="46">
        <f t="shared" si="8"/>
        <v>2605.4576665</v>
      </c>
      <c r="S10" s="47">
        <f t="shared" si="9"/>
        <v>37581.8938989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31" customFormat="1" ht="12.75">
      <c r="A11" s="30">
        <v>44287</v>
      </c>
      <c r="C11" s="17">
        <v>2015000</v>
      </c>
      <c r="D11" s="17">
        <v>125878</v>
      </c>
      <c r="E11" s="14">
        <f t="shared" si="0"/>
        <v>2140878</v>
      </c>
      <c r="F11" s="14">
        <v>7285</v>
      </c>
      <c r="G11" s="14">
        <v>105081</v>
      </c>
      <c r="H11" s="29"/>
      <c r="I11" s="17">
        <f t="shared" si="1"/>
        <v>1294341.4965</v>
      </c>
      <c r="J11" s="13">
        <f t="shared" si="2"/>
        <v>80858.1235218</v>
      </c>
      <c r="K11" s="13">
        <f t="shared" si="3"/>
        <v>1375199.6200217998</v>
      </c>
      <c r="L11" s="13">
        <f t="shared" si="4"/>
        <v>4679.5423335000005</v>
      </c>
      <c r="M11" s="14">
        <f t="shared" si="5"/>
        <v>67499.1061011</v>
      </c>
      <c r="N11" s="29"/>
      <c r="O11" s="41">
        <f>C11*35.76469/100</f>
        <v>720658.5035000001</v>
      </c>
      <c r="P11" s="42">
        <f t="shared" si="6"/>
        <v>45019.87647820001</v>
      </c>
      <c r="Q11" s="41">
        <f t="shared" si="7"/>
        <v>765678.3799782001</v>
      </c>
      <c r="R11" s="46">
        <f t="shared" si="8"/>
        <v>2605.4576665</v>
      </c>
      <c r="S11" s="47">
        <f t="shared" si="9"/>
        <v>37581.8938989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31" customFormat="1" ht="12.75">
      <c r="A12" s="30">
        <v>44470</v>
      </c>
      <c r="C12" s="17"/>
      <c r="D12" s="17">
        <v>98675</v>
      </c>
      <c r="E12" s="14">
        <f t="shared" si="0"/>
        <v>98675</v>
      </c>
      <c r="F12" s="14">
        <v>7285</v>
      </c>
      <c r="G12" s="14">
        <v>105081</v>
      </c>
      <c r="H12" s="29"/>
      <c r="I12" s="17">
        <f t="shared" si="1"/>
        <v>0</v>
      </c>
      <c r="J12" s="13">
        <f t="shared" si="2"/>
        <v>63384.192142500004</v>
      </c>
      <c r="K12" s="13">
        <f t="shared" si="3"/>
        <v>63384.192142500004</v>
      </c>
      <c r="L12" s="13">
        <f t="shared" si="4"/>
        <v>4679.5423335000005</v>
      </c>
      <c r="M12" s="14">
        <f t="shared" si="5"/>
        <v>67499.1061011</v>
      </c>
      <c r="N12" s="29"/>
      <c r="O12" s="41"/>
      <c r="P12" s="42">
        <f t="shared" si="6"/>
        <v>35290.8078575</v>
      </c>
      <c r="Q12" s="41">
        <f t="shared" si="7"/>
        <v>35290.8078575</v>
      </c>
      <c r="R12" s="46">
        <f t="shared" si="8"/>
        <v>2605.4576665</v>
      </c>
      <c r="S12" s="47">
        <f t="shared" si="9"/>
        <v>37581.8938989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31" customFormat="1" ht="12.75">
      <c r="A13" s="30">
        <v>44652</v>
      </c>
      <c r="C13" s="17">
        <v>2065000</v>
      </c>
      <c r="D13" s="17">
        <v>98675</v>
      </c>
      <c r="E13" s="14">
        <f t="shared" si="0"/>
        <v>2163675</v>
      </c>
      <c r="F13" s="14">
        <v>7285</v>
      </c>
      <c r="G13" s="14">
        <v>105081</v>
      </c>
      <c r="H13" s="29"/>
      <c r="I13" s="17">
        <f t="shared" si="1"/>
        <v>1326459.1515</v>
      </c>
      <c r="J13" s="13">
        <f t="shared" si="2"/>
        <v>63384.192142500004</v>
      </c>
      <c r="K13" s="13">
        <f t="shared" si="3"/>
        <v>1389843.3436425</v>
      </c>
      <c r="L13" s="13">
        <f t="shared" si="4"/>
        <v>4679.5423335000005</v>
      </c>
      <c r="M13" s="14">
        <f t="shared" si="5"/>
        <v>67499.1061011</v>
      </c>
      <c r="N13" s="29"/>
      <c r="O13" s="41">
        <f>C13*35.76469/100</f>
        <v>738540.8485000001</v>
      </c>
      <c r="P13" s="42">
        <f t="shared" si="6"/>
        <v>35290.8078575</v>
      </c>
      <c r="Q13" s="41">
        <f t="shared" si="7"/>
        <v>773831.6563575001</v>
      </c>
      <c r="R13" s="46">
        <f t="shared" si="8"/>
        <v>2605.4576665</v>
      </c>
      <c r="S13" s="47">
        <f t="shared" si="9"/>
        <v>37581.8938989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31" customFormat="1" ht="12.75">
      <c r="A14" s="30">
        <v>44835</v>
      </c>
      <c r="C14" s="17"/>
      <c r="D14" s="17">
        <v>67700</v>
      </c>
      <c r="E14" s="14">
        <f t="shared" si="0"/>
        <v>67700</v>
      </c>
      <c r="F14" s="14">
        <v>7285</v>
      </c>
      <c r="G14" s="14">
        <v>105081</v>
      </c>
      <c r="H14" s="29"/>
      <c r="I14" s="17">
        <f t="shared" si="1"/>
        <v>0</v>
      </c>
      <c r="J14" s="13">
        <f t="shared" si="2"/>
        <v>43487.30487</v>
      </c>
      <c r="K14" s="13">
        <f t="shared" si="3"/>
        <v>43487.30487</v>
      </c>
      <c r="L14" s="13">
        <f t="shared" si="4"/>
        <v>4679.5423335000005</v>
      </c>
      <c r="M14" s="14">
        <f t="shared" si="5"/>
        <v>67499.1061011</v>
      </c>
      <c r="N14" s="29"/>
      <c r="O14" s="41"/>
      <c r="P14" s="42">
        <f t="shared" si="6"/>
        <v>24212.695130000004</v>
      </c>
      <c r="Q14" s="41">
        <f t="shared" si="7"/>
        <v>24212.695130000004</v>
      </c>
      <c r="R14" s="46">
        <f t="shared" si="8"/>
        <v>2605.4576665</v>
      </c>
      <c r="S14" s="47">
        <f t="shared" si="9"/>
        <v>37581.8938989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31" customFormat="1" ht="12.75">
      <c r="A15" s="30">
        <v>45017</v>
      </c>
      <c r="C15" s="17">
        <v>2130000</v>
      </c>
      <c r="D15" s="17">
        <v>67700</v>
      </c>
      <c r="E15" s="14">
        <f t="shared" si="0"/>
        <v>2197700</v>
      </c>
      <c r="F15" s="14">
        <v>7285</v>
      </c>
      <c r="G15" s="14">
        <v>105081</v>
      </c>
      <c r="H15" s="29"/>
      <c r="I15" s="17">
        <f t="shared" si="1"/>
        <v>1368212.103</v>
      </c>
      <c r="J15" s="13">
        <f t="shared" si="2"/>
        <v>43487.30487</v>
      </c>
      <c r="K15" s="13">
        <f t="shared" si="3"/>
        <v>1411699.40787</v>
      </c>
      <c r="L15" s="13">
        <f t="shared" si="4"/>
        <v>4679.5423335000005</v>
      </c>
      <c r="M15" s="14">
        <f t="shared" si="5"/>
        <v>67499.1061011</v>
      </c>
      <c r="N15" s="29"/>
      <c r="O15" s="41">
        <f>C15*35.76469/100</f>
        <v>761787.897</v>
      </c>
      <c r="P15" s="42">
        <f t="shared" si="6"/>
        <v>24212.695130000004</v>
      </c>
      <c r="Q15" s="41">
        <f t="shared" si="7"/>
        <v>786000.59213</v>
      </c>
      <c r="R15" s="46">
        <f t="shared" si="8"/>
        <v>2605.4576665</v>
      </c>
      <c r="S15" s="47">
        <f t="shared" si="9"/>
        <v>37581.8938989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31" customFormat="1" ht="12.75">
      <c r="A16" s="30">
        <v>45200</v>
      </c>
      <c r="C16" s="17"/>
      <c r="D16" s="17">
        <v>35750</v>
      </c>
      <c r="E16" s="14">
        <f t="shared" si="0"/>
        <v>35750</v>
      </c>
      <c r="F16" s="14">
        <v>7285</v>
      </c>
      <c r="G16" s="14">
        <v>105081</v>
      </c>
      <c r="H16" s="29"/>
      <c r="I16" s="17">
        <f t="shared" si="1"/>
        <v>0</v>
      </c>
      <c r="J16" s="13">
        <f t="shared" si="2"/>
        <v>22964.123325</v>
      </c>
      <c r="K16" s="13">
        <f t="shared" si="3"/>
        <v>22964.123325</v>
      </c>
      <c r="L16" s="13">
        <f t="shared" si="4"/>
        <v>4679.5423335000005</v>
      </c>
      <c r="M16" s="14">
        <f t="shared" si="5"/>
        <v>67499.1061011</v>
      </c>
      <c r="N16" s="29"/>
      <c r="O16" s="41"/>
      <c r="P16" s="42">
        <f t="shared" si="6"/>
        <v>12785.876675</v>
      </c>
      <c r="Q16" s="41">
        <f t="shared" si="7"/>
        <v>12785.876675</v>
      </c>
      <c r="R16" s="46">
        <f t="shared" si="8"/>
        <v>2605.4576665</v>
      </c>
      <c r="S16" s="47">
        <f t="shared" si="9"/>
        <v>37581.8938989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31" customFormat="1" ht="12.75">
      <c r="A17" s="30">
        <v>45383</v>
      </c>
      <c r="C17" s="17">
        <v>2200000</v>
      </c>
      <c r="D17" s="17">
        <v>35750</v>
      </c>
      <c r="E17" s="14">
        <f t="shared" si="0"/>
        <v>2235750</v>
      </c>
      <c r="F17" s="14">
        <f>7285+5</f>
        <v>7290</v>
      </c>
      <c r="G17" s="14">
        <f>105081+6</f>
        <v>105087</v>
      </c>
      <c r="H17" s="29"/>
      <c r="I17" s="17">
        <f t="shared" si="1"/>
        <v>1413176.82</v>
      </c>
      <c r="J17" s="13">
        <f t="shared" si="2"/>
        <v>22964.123325</v>
      </c>
      <c r="K17" s="13">
        <f t="shared" si="3"/>
        <v>1436140.9433250001</v>
      </c>
      <c r="L17" s="13">
        <f t="shared" si="4"/>
        <v>4682.754099</v>
      </c>
      <c r="M17" s="14">
        <f t="shared" si="5"/>
        <v>67502.9602197</v>
      </c>
      <c r="N17" s="29"/>
      <c r="O17" s="41">
        <f>C17*35.76469/100</f>
        <v>786823.18</v>
      </c>
      <c r="P17" s="42">
        <f t="shared" si="6"/>
        <v>12785.876675</v>
      </c>
      <c r="Q17" s="41">
        <f t="shared" si="7"/>
        <v>799609.056675</v>
      </c>
      <c r="R17" s="46">
        <f t="shared" si="8"/>
        <v>2607.245901</v>
      </c>
      <c r="S17" s="47">
        <f t="shared" si="9"/>
        <v>37584.0397803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3:37" ht="12.75">
      <c r="C18" s="17"/>
      <c r="D18" s="17"/>
      <c r="E18" s="17"/>
      <c r="F18" s="17"/>
      <c r="G18" s="17"/>
      <c r="I18" s="29"/>
      <c r="J18" s="29"/>
      <c r="K18" s="29"/>
      <c r="L18" s="29"/>
      <c r="M18" s="17"/>
      <c r="O18" s="43"/>
      <c r="P18" s="43"/>
      <c r="Q18" s="43"/>
      <c r="R18" s="43"/>
      <c r="S18" s="1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3.5" thickBot="1">
      <c r="A19" s="11" t="s">
        <v>0</v>
      </c>
      <c r="C19" s="28">
        <f>SUM(C8:C18)</f>
        <v>10380000</v>
      </c>
      <c r="D19" s="28">
        <f>SUM(D8:D18)</f>
        <v>953072</v>
      </c>
      <c r="E19" s="28">
        <f>SUM(E8:E18)</f>
        <v>11333072</v>
      </c>
      <c r="F19" s="28">
        <f>SUM(F8:F18)</f>
        <v>72855</v>
      </c>
      <c r="G19" s="28">
        <f>SUM(G8:G18)</f>
        <v>1050816</v>
      </c>
      <c r="I19" s="28">
        <f>SUM(I8:I18)</f>
        <v>6667625.178</v>
      </c>
      <c r="J19" s="28">
        <f>SUM(J8:J18)</f>
        <v>612208.7537232002</v>
      </c>
      <c r="K19" s="28">
        <f>SUM(K8:K18)</f>
        <v>7279833.9317232</v>
      </c>
      <c r="L19" s="28">
        <f>SUM(L8:L18)</f>
        <v>46798.6351005</v>
      </c>
      <c r="M19" s="28">
        <f>SUM(M8:M18)</f>
        <v>674994.9151296</v>
      </c>
      <c r="O19" s="44">
        <f>SUM(O8:O18)</f>
        <v>3712374.822</v>
      </c>
      <c r="P19" s="44">
        <f>SUM(P8:P18)</f>
        <v>340863.24627680006</v>
      </c>
      <c r="Q19" s="44">
        <f>SUM(Q8:Q18)</f>
        <v>4053238.0682767997</v>
      </c>
      <c r="R19" s="44">
        <f>SUM(R8:R18)</f>
        <v>26056.364899499997</v>
      </c>
      <c r="S19" s="48">
        <f>SUM(S8:S18)</f>
        <v>375821.0848704001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5:19" ht="13.5" thickTop="1">
      <c r="O20" s="43"/>
      <c r="P20" s="43"/>
      <c r="Q20" s="43"/>
      <c r="R20" s="43"/>
      <c r="S20" s="43"/>
    </row>
    <row r="21" spans="3:15" ht="12.75">
      <c r="C21" s="14">
        <f>I19+O19</f>
        <v>10380000</v>
      </c>
      <c r="D21" s="14">
        <f>J19+P19</f>
        <v>953072.0000000002</v>
      </c>
      <c r="F21" s="14">
        <f>L19+R19</f>
        <v>72855</v>
      </c>
      <c r="G21" s="14">
        <f>M19+S19</f>
        <v>1050816</v>
      </c>
      <c r="O21" s="13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2020-01-22T21:16:49Z</cp:lastPrinted>
  <dcterms:created xsi:type="dcterms:W3CDTF">1998-02-23T20:58:01Z</dcterms:created>
  <dcterms:modified xsi:type="dcterms:W3CDTF">2020-01-22T21:16:52Z</dcterms:modified>
  <cp:category/>
  <cp:version/>
  <cp:contentType/>
  <cp:contentStatus/>
</cp:coreProperties>
</file>