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926" activeTab="0"/>
  </bookViews>
  <sheets>
    <sheet name="2017A" sheetId="1" r:id="rId1"/>
    <sheet name="Academic Project " sheetId="2" r:id="rId2"/>
  </sheets>
  <definedNames>
    <definedName name="_xlnm.Print_Titles" localSheetId="0">'2017A'!$A:$A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<sst xmlns="http://schemas.openxmlformats.org/spreadsheetml/2006/main" count="354" uniqueCount="53">
  <si>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</si>
  <si>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</si>
  <si>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</si>
  <si>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</si>
  <si>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</si>
  <si>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</si>
  <si>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</si>
  <si>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</si>
  <si>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 UMB Facilities Renewal (Academic) 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</si>
  <si>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</si>
  <si>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</si>
  <si>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</si>
  <si>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</si>
  <si>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</si>
  <si>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</si>
  <si>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</si>
  <si>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</si>
  <si>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Distribution of Debt Services</t>
  </si>
  <si>
    <t xml:space="preserve">       University System of Maryland</t>
  </si>
  <si>
    <t xml:space="preserve">          CSU Emergency Funds (Academic)</t>
  </si>
  <si>
    <t xml:space="preserve">   TU Burdick PH 2&amp;3 Air Conditioning (Auxiliary)</t>
  </si>
  <si>
    <t xml:space="preserve">  UMB Elevator &amp; Fire Alarm Improvement (Aux)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</si>
  <si>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</si>
  <si>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</si>
  <si>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</si>
  <si>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UMCP High Rise Residence - 36th Resol (Aux)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</si>
  <si>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</si>
  <si>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</si>
  <si>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</si>
  <si>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</si>
  <si>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</si>
  <si>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</si>
  <si>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</si>
  <si>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</si>
  <si>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 xml:space="preserve">   UMCP Dorchester Residence Hall (Auxiliary)</t>
  </si>
  <si>
    <t xml:space="preserve"> UMCP CSS and Residence Halls SCUB (Aux)</t>
  </si>
  <si>
    <t xml:space="preserve">          Total Debt Services - 2017 Series A</t>
  </si>
  <si>
    <t xml:space="preserve">                         2017 A Bonds</t>
  </si>
  <si>
    <t xml:space="preserve">        Total Academic Projects - 2017A</t>
  </si>
  <si>
    <t xml:space="preserve">    2017 Series A Bond Funded Projects</t>
  </si>
  <si>
    <t xml:space="preserve">         UMCP Facilities Renewal (Acad)</t>
  </si>
  <si>
    <t xml:space="preserve">      CEES Emergency Projects (Academic)</t>
  </si>
  <si>
    <t xml:space="preserve">   BSU Fine and performing Arts Center (Acad)</t>
  </si>
  <si>
    <t xml:space="preserve">         Total Academic Projects - 2017A</t>
  </si>
  <si>
    <t xml:space="preserve">    TU Residence Tower Renovations (Auxiliary)</t>
  </si>
  <si>
    <t xml:space="preserve">     TU Union Addition/Renovation (Auxiliary)</t>
  </si>
  <si>
    <t>UMCP Brendan Iribe Ctr for Computer Sci (Acad)</t>
  </si>
  <si>
    <t xml:space="preserve">  UMCP N. Campus Dining Hall Replace (Aux)</t>
  </si>
  <si>
    <t xml:space="preserve">      UMCP Two New Residence Halls (Aux)</t>
  </si>
  <si>
    <t>SU Guerrieri University Center Renov (Auxiliary)</t>
  </si>
  <si>
    <t xml:space="preserve">           Total Auxiliary Projects - 2017A</t>
  </si>
  <si>
    <t>Amort of</t>
  </si>
  <si>
    <t>Premium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</si>
</sst>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72"/>
  <sheetViews>
    <sheetView tabSelected="1" zoomScale="125" zoomScaleNormal="12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0" sqref="D10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0" customWidth="1"/>
    <col min="82" max="82" width="3.7109375" style="5" customWidth="1"/>
    <col min="83" max="86" width="13.7109375" style="0" customWidth="1"/>
    <col min="87" max="87" width="3.7109375" style="5" customWidth="1"/>
    <col min="88" max="91" width="13.7109375" style="0" customWidth="1"/>
    <col min="92" max="92" width="3.7109375" style="5" customWidth="1"/>
    <col min="93" max="96" width="13.7109375" style="0" customWidth="1"/>
    <col min="97" max="97" width="3.7109375" style="6" customWidth="1"/>
    <col min="98" max="101" width="13.7109375" style="0" customWidth="1"/>
    <col min="102" max="102" width="3.7109375" style="0" customWidth="1"/>
    <col min="103" max="106" width="13.7109375" style="6" customWidth="1"/>
    <col min="107" max="107" width="3.7109375" style="6" customWidth="1"/>
  </cols>
  <sheetData>
    <row r="1" spans="1:108" ht="12.75">
      <c r="A1" s="1"/>
      <c r="B1" s="2"/>
      <c r="D1" s="4"/>
      <c r="H1" s="4" t="s">
        <v>18</v>
      </c>
      <c r="M1" s="4"/>
      <c r="W1" s="4" t="s">
        <v>18</v>
      </c>
      <c r="AL1" s="4" t="s">
        <v>18</v>
      </c>
      <c r="AV1" s="4"/>
      <c r="BA1" s="4" t="s">
        <v>18</v>
      </c>
      <c r="BP1" s="4" t="s">
        <v>18</v>
      </c>
      <c r="CE1" s="4" t="s">
        <v>18</v>
      </c>
      <c r="CT1" s="4" t="s">
        <v>18</v>
      </c>
      <c r="DD1" s="4"/>
    </row>
    <row r="2" spans="1:108" ht="12.75">
      <c r="A2" s="1"/>
      <c r="B2" s="2"/>
      <c r="D2" s="4"/>
      <c r="H2" s="4" t="s">
        <v>17</v>
      </c>
      <c r="M2" s="4"/>
      <c r="W2" s="4" t="s">
        <v>17</v>
      </c>
      <c r="AL2" s="4" t="s">
        <v>17</v>
      </c>
      <c r="AV2" s="4"/>
      <c r="BA2" s="4" t="s">
        <v>17</v>
      </c>
      <c r="BP2" s="4" t="s">
        <v>17</v>
      </c>
      <c r="CE2" s="4" t="s">
        <v>17</v>
      </c>
      <c r="CT2" s="4" t="s">
        <v>17</v>
      </c>
      <c r="DD2" s="4"/>
    </row>
    <row r="3" spans="1:108" ht="12.75">
      <c r="A3" s="1"/>
      <c r="B3" s="2"/>
      <c r="D3" s="7"/>
      <c r="H3" s="4" t="s">
        <v>39</v>
      </c>
      <c r="M3" s="4"/>
      <c r="N3" s="8"/>
      <c r="W3" s="57" t="s">
        <v>39</v>
      </c>
      <c r="AL3" s="57" t="s">
        <v>39</v>
      </c>
      <c r="AV3" s="57"/>
      <c r="BA3" s="57" t="s">
        <v>39</v>
      </c>
      <c r="BP3" s="57" t="s">
        <v>39</v>
      </c>
      <c r="CE3" s="57" t="s">
        <v>39</v>
      </c>
      <c r="CT3" s="4" t="s">
        <v>39</v>
      </c>
      <c r="DD3" s="4"/>
    </row>
    <row r="4" spans="1:14" ht="12.75">
      <c r="A4" s="1"/>
      <c r="B4" s="2"/>
      <c r="C4" s="7"/>
      <c r="D4" s="4"/>
      <c r="M4" s="8"/>
      <c r="N4" s="8"/>
    </row>
    <row r="5" spans="1:106" ht="12.75">
      <c r="A5" s="9" t="s">
        <v>0</v>
      </c>
      <c r="C5" s="10" t="s">
        <v>36</v>
      </c>
      <c r="D5" s="11"/>
      <c r="E5" s="12"/>
      <c r="F5" s="12"/>
      <c r="H5" s="13" t="s">
        <v>38</v>
      </c>
      <c r="I5" s="14"/>
      <c r="J5" s="15"/>
      <c r="K5" s="12"/>
      <c r="M5" s="13" t="s">
        <v>50</v>
      </c>
      <c r="N5" s="16"/>
      <c r="O5" s="15"/>
      <c r="P5" s="12"/>
      <c r="Q5" s="34"/>
      <c r="R5" s="17" t="s">
        <v>34</v>
      </c>
      <c r="S5" s="18"/>
      <c r="T5" s="19"/>
      <c r="U5" s="12"/>
      <c r="W5" s="17" t="s">
        <v>1</v>
      </c>
      <c r="X5" s="18"/>
      <c r="Y5" s="19"/>
      <c r="Z5" s="12"/>
      <c r="AB5" s="20" t="s">
        <v>25</v>
      </c>
      <c r="AC5" s="18"/>
      <c r="AD5" s="19"/>
      <c r="AE5" s="12"/>
      <c r="AG5" s="20" t="s">
        <v>35</v>
      </c>
      <c r="AH5" s="18"/>
      <c r="AI5" s="19"/>
      <c r="AJ5" s="12"/>
      <c r="AK5" s="21"/>
      <c r="AL5" s="20" t="s">
        <v>47</v>
      </c>
      <c r="AM5" s="18"/>
      <c r="AN5" s="19"/>
      <c r="AO5" s="12"/>
      <c r="AP5" s="21"/>
      <c r="AQ5" s="20" t="s">
        <v>48</v>
      </c>
      <c r="AR5" s="18"/>
      <c r="AS5" s="19"/>
      <c r="AT5" s="12"/>
      <c r="AU5" s="21"/>
      <c r="AV5" s="17" t="s">
        <v>21</v>
      </c>
      <c r="AW5" s="18"/>
      <c r="AX5" s="19"/>
      <c r="AY5" s="12"/>
      <c r="BA5" s="52" t="s">
        <v>30</v>
      </c>
      <c r="BB5" s="18"/>
      <c r="BC5" s="19"/>
      <c r="BD5" s="12"/>
      <c r="BF5" s="53" t="s">
        <v>31</v>
      </c>
      <c r="BG5" s="18"/>
      <c r="BH5" s="19"/>
      <c r="BI5" s="12"/>
      <c r="BK5" s="52" t="s">
        <v>32</v>
      </c>
      <c r="BL5" s="18"/>
      <c r="BM5" s="19"/>
      <c r="BN5" s="12"/>
      <c r="BP5" s="17" t="s">
        <v>2</v>
      </c>
      <c r="BQ5" s="18"/>
      <c r="BR5" s="19"/>
      <c r="BS5" s="12"/>
      <c r="BU5" s="17" t="s">
        <v>49</v>
      </c>
      <c r="BV5" s="18"/>
      <c r="BW5" s="19"/>
      <c r="BX5" s="12"/>
      <c r="BZ5" s="17" t="s">
        <v>20</v>
      </c>
      <c r="CA5" s="18"/>
      <c r="CB5" s="19"/>
      <c r="CC5" s="12"/>
      <c r="CE5" s="52" t="s">
        <v>44</v>
      </c>
      <c r="CF5" s="18"/>
      <c r="CG5" s="19"/>
      <c r="CH5" s="12"/>
      <c r="CJ5" s="17" t="s">
        <v>24</v>
      </c>
      <c r="CK5" s="18"/>
      <c r="CL5" s="19"/>
      <c r="CM5" s="12"/>
      <c r="CO5" s="52" t="s">
        <v>45</v>
      </c>
      <c r="CP5" s="18"/>
      <c r="CQ5" s="19"/>
      <c r="CR5" s="12"/>
      <c r="CT5" s="52" t="s">
        <v>33</v>
      </c>
      <c r="CU5" s="18"/>
      <c r="CV5" s="19"/>
      <c r="CW5" s="12"/>
      <c r="CX5" s="21"/>
      <c r="CY5" s="20" t="s">
        <v>3</v>
      </c>
      <c r="CZ5" s="18"/>
      <c r="DA5" s="19"/>
      <c r="DB5" s="12"/>
    </row>
    <row r="6" spans="1:106" s="8" customFormat="1" ht="12.75">
      <c r="A6" s="22" t="s">
        <v>4</v>
      </c>
      <c r="C6" s="41" t="s">
        <v>37</v>
      </c>
      <c r="D6" s="14"/>
      <c r="E6" s="40"/>
      <c r="F6" s="30" t="s">
        <v>51</v>
      </c>
      <c r="G6" s="5"/>
      <c r="H6" s="23">
        <v>0.1198512</v>
      </c>
      <c r="I6" s="24">
        <v>0.2077285</v>
      </c>
      <c r="J6" s="25"/>
      <c r="K6" s="30" t="s">
        <v>51</v>
      </c>
      <c r="L6" s="5"/>
      <c r="M6" s="23">
        <f>+R6+W6+AB6+AG6+BA6+BF6+BK6+BP6+BZ6+CE6+CJ6+CO6+CT6+CY6</f>
        <v>0.8769648999999999</v>
      </c>
      <c r="N6" s="26">
        <f>S6+X6+AC6+AH6+AW6+BB6+BG6+BL6+BQ6+CA6+CF6+CK6+CP6+CU6+CZ6+AM6+AR6+BV6</f>
        <v>0.7922715</v>
      </c>
      <c r="O6" s="26"/>
      <c r="P6" s="30" t="s">
        <v>51</v>
      </c>
      <c r="Q6" s="44"/>
      <c r="R6" s="27">
        <v>0.0040512</v>
      </c>
      <c r="S6" s="28">
        <v>0.0124947</v>
      </c>
      <c r="T6" s="25"/>
      <c r="U6" s="30" t="s">
        <v>51</v>
      </c>
      <c r="V6" s="5"/>
      <c r="W6" s="27">
        <v>4.87E-05</v>
      </c>
      <c r="X6" s="28">
        <v>4.36E-05</v>
      </c>
      <c r="Y6" s="25"/>
      <c r="Z6" s="30" t="s">
        <v>51</v>
      </c>
      <c r="AA6" s="5"/>
      <c r="AB6" s="27">
        <v>0.0111014</v>
      </c>
      <c r="AC6" s="28">
        <v>0.0099468</v>
      </c>
      <c r="AD6" s="25"/>
      <c r="AE6" s="30" t="s">
        <v>51</v>
      </c>
      <c r="AF6" s="5"/>
      <c r="AG6" s="27">
        <v>0.0004052</v>
      </c>
      <c r="AH6" s="28">
        <v>0.0022726</v>
      </c>
      <c r="AI6" s="25"/>
      <c r="AJ6" s="30" t="s">
        <v>51</v>
      </c>
      <c r="AK6" s="44"/>
      <c r="AL6" s="27">
        <v>0</v>
      </c>
      <c r="AM6" s="28">
        <v>2.47E-05</v>
      </c>
      <c r="AN6" s="25"/>
      <c r="AO6" s="30" t="s">
        <v>51</v>
      </c>
      <c r="AP6" s="44"/>
      <c r="AQ6" s="27">
        <v>0</v>
      </c>
      <c r="AR6" s="28">
        <v>2.47E-05</v>
      </c>
      <c r="AS6" s="25"/>
      <c r="AT6" s="30" t="s">
        <v>51</v>
      </c>
      <c r="AU6" s="44"/>
      <c r="AV6" s="27">
        <v>0.0031842</v>
      </c>
      <c r="AW6" s="28">
        <v>0.0097344</v>
      </c>
      <c r="AX6" s="25"/>
      <c r="AY6" s="30" t="s">
        <v>51</v>
      </c>
      <c r="AZ6" s="5"/>
      <c r="BA6" s="27">
        <v>0.2314741</v>
      </c>
      <c r="BB6" s="28">
        <v>0.3463079</v>
      </c>
      <c r="BC6" s="56"/>
      <c r="BD6" s="30" t="s">
        <v>51</v>
      </c>
      <c r="BE6" s="5"/>
      <c r="BF6" s="27">
        <v>0.0038044</v>
      </c>
      <c r="BG6" s="28">
        <v>0.0034087</v>
      </c>
      <c r="BH6" s="25"/>
      <c r="BI6" s="30" t="s">
        <v>51</v>
      </c>
      <c r="BJ6" s="5"/>
      <c r="BK6" s="27">
        <v>0.0048678</v>
      </c>
      <c r="BL6" s="28">
        <v>0.0055166</v>
      </c>
      <c r="BM6" s="25"/>
      <c r="BN6" s="30" t="s">
        <v>51</v>
      </c>
      <c r="BO6" s="5"/>
      <c r="BP6" s="27">
        <v>0.0003162</v>
      </c>
      <c r="BQ6" s="28">
        <v>0.0003088</v>
      </c>
      <c r="BR6" s="25"/>
      <c r="BS6" s="30" t="s">
        <v>51</v>
      </c>
      <c r="BT6" s="5"/>
      <c r="BU6" s="27">
        <v>0</v>
      </c>
      <c r="BV6" s="28">
        <v>4.9E-06</v>
      </c>
      <c r="BW6" s="25"/>
      <c r="BX6" s="30" t="s">
        <v>51</v>
      </c>
      <c r="BY6" s="5"/>
      <c r="BZ6" s="27">
        <v>0.0068753</v>
      </c>
      <c r="CA6" s="28">
        <v>0.0061602</v>
      </c>
      <c r="CB6" s="25"/>
      <c r="CC6" s="30" t="s">
        <v>51</v>
      </c>
      <c r="CD6" s="5"/>
      <c r="CE6" s="27">
        <v>0.0961921</v>
      </c>
      <c r="CF6" s="28">
        <v>0.1889059</v>
      </c>
      <c r="CG6" s="25"/>
      <c r="CH6" s="30" t="s">
        <v>51</v>
      </c>
      <c r="CI6" s="5"/>
      <c r="CJ6" s="27">
        <v>0.1380038</v>
      </c>
      <c r="CK6" s="28">
        <v>0.1624233</v>
      </c>
      <c r="CL6" s="25"/>
      <c r="CM6" s="30" t="s">
        <v>51</v>
      </c>
      <c r="CN6" s="5"/>
      <c r="CO6" s="27">
        <v>0.0142148</v>
      </c>
      <c r="CP6" s="28">
        <v>0.0380818</v>
      </c>
      <c r="CQ6" s="25"/>
      <c r="CR6" s="30" t="s">
        <v>51</v>
      </c>
      <c r="CT6" s="27">
        <v>0.0071355</v>
      </c>
      <c r="CU6" s="28">
        <v>0.0066119</v>
      </c>
      <c r="CV6" s="25"/>
      <c r="CW6" s="30" t="s">
        <v>51</v>
      </c>
      <c r="CX6" s="44"/>
      <c r="CY6" s="27">
        <v>0.3584744</v>
      </c>
      <c r="CZ6" s="28"/>
      <c r="DA6" s="25"/>
      <c r="DB6" s="30" t="s">
        <v>51</v>
      </c>
    </row>
    <row r="7" spans="1:106" s="8" customFormat="1" ht="12.75">
      <c r="A7" s="22"/>
      <c r="C7" s="41"/>
      <c r="D7" s="14"/>
      <c r="E7" s="40"/>
      <c r="F7" s="30" t="s">
        <v>52</v>
      </c>
      <c r="G7" s="5"/>
      <c r="H7" s="23"/>
      <c r="I7" s="24"/>
      <c r="J7" s="25"/>
      <c r="K7" s="30" t="s">
        <v>52</v>
      </c>
      <c r="L7" s="5"/>
      <c r="M7" s="23"/>
      <c r="N7" s="26"/>
      <c r="O7" s="26"/>
      <c r="P7" s="30" t="s">
        <v>52</v>
      </c>
      <c r="Q7" s="44"/>
      <c r="R7" s="27"/>
      <c r="S7" s="28"/>
      <c r="T7" s="25"/>
      <c r="U7" s="30" t="s">
        <v>52</v>
      </c>
      <c r="V7" s="5"/>
      <c r="W7" s="27"/>
      <c r="X7" s="28"/>
      <c r="Y7" s="25"/>
      <c r="Z7" s="30" t="s">
        <v>52</v>
      </c>
      <c r="AA7" s="5"/>
      <c r="AB7" s="27"/>
      <c r="AC7" s="28"/>
      <c r="AD7" s="25"/>
      <c r="AE7" s="30" t="s">
        <v>52</v>
      </c>
      <c r="AF7" s="5"/>
      <c r="AG7" s="27"/>
      <c r="AH7" s="28"/>
      <c r="AI7" s="25"/>
      <c r="AJ7" s="30" t="s">
        <v>52</v>
      </c>
      <c r="AK7" s="44"/>
      <c r="AL7" s="27"/>
      <c r="AM7" s="28"/>
      <c r="AN7" s="25"/>
      <c r="AO7" s="30" t="s">
        <v>52</v>
      </c>
      <c r="AP7" s="44"/>
      <c r="AQ7" s="27"/>
      <c r="AR7" s="28"/>
      <c r="AS7" s="25"/>
      <c r="AT7" s="30" t="s">
        <v>52</v>
      </c>
      <c r="AU7" s="44"/>
      <c r="AV7" s="27"/>
      <c r="AW7" s="28"/>
      <c r="AX7" s="25"/>
      <c r="AY7" s="30" t="s">
        <v>52</v>
      </c>
      <c r="AZ7" s="5"/>
      <c r="BA7" s="27"/>
      <c r="BB7" s="28"/>
      <c r="BC7" s="25"/>
      <c r="BD7" s="30" t="s">
        <v>52</v>
      </c>
      <c r="BE7" s="5"/>
      <c r="BF7" s="27"/>
      <c r="BG7" s="28"/>
      <c r="BH7" s="25"/>
      <c r="BI7" s="30" t="s">
        <v>52</v>
      </c>
      <c r="BJ7" s="5"/>
      <c r="BK7" s="27"/>
      <c r="BL7" s="28"/>
      <c r="BM7" s="25"/>
      <c r="BN7" s="30" t="s">
        <v>52</v>
      </c>
      <c r="BO7" s="5"/>
      <c r="BP7" s="27"/>
      <c r="BQ7" s="28"/>
      <c r="BR7" s="25"/>
      <c r="BS7" s="30" t="s">
        <v>52</v>
      </c>
      <c r="BT7" s="5"/>
      <c r="BU7" s="27"/>
      <c r="BV7" s="28"/>
      <c r="BW7" s="25"/>
      <c r="BX7" s="30" t="s">
        <v>52</v>
      </c>
      <c r="BY7" s="5"/>
      <c r="BZ7" s="27"/>
      <c r="CA7" s="28"/>
      <c r="CB7" s="25"/>
      <c r="CC7" s="30" t="s">
        <v>52</v>
      </c>
      <c r="CD7" s="5"/>
      <c r="CE7" s="27"/>
      <c r="CF7" s="28"/>
      <c r="CG7" s="25"/>
      <c r="CH7" s="30" t="s">
        <v>52</v>
      </c>
      <c r="CI7" s="5"/>
      <c r="CJ7" s="27"/>
      <c r="CK7" s="28"/>
      <c r="CL7" s="25"/>
      <c r="CM7" s="30" t="s">
        <v>52</v>
      </c>
      <c r="CN7" s="5"/>
      <c r="CO7" s="27"/>
      <c r="CP7" s="28"/>
      <c r="CQ7" s="25"/>
      <c r="CR7" s="30" t="s">
        <v>52</v>
      </c>
      <c r="CT7" s="27"/>
      <c r="CU7" s="28"/>
      <c r="CV7" s="25"/>
      <c r="CW7" s="30" t="s">
        <v>52</v>
      </c>
      <c r="CX7" s="44"/>
      <c r="CY7" s="27"/>
      <c r="CZ7" s="28"/>
      <c r="DA7" s="25"/>
      <c r="DB7" s="30" t="s">
        <v>52</v>
      </c>
    </row>
    <row r="8" spans="1:106" ht="12.75">
      <c r="A8" s="29"/>
      <c r="C8" s="30" t="s">
        <v>5</v>
      </c>
      <c r="D8" s="30" t="s">
        <v>6</v>
      </c>
      <c r="E8" s="30" t="s">
        <v>7</v>
      </c>
      <c r="F8" s="30" t="s">
        <v>7</v>
      </c>
      <c r="H8" s="30" t="s">
        <v>5</v>
      </c>
      <c r="I8" s="51" t="s">
        <v>6</v>
      </c>
      <c r="J8" s="30" t="s">
        <v>7</v>
      </c>
      <c r="K8" s="30" t="s">
        <v>7</v>
      </c>
      <c r="M8" s="30" t="s">
        <v>5</v>
      </c>
      <c r="N8" s="30" t="s">
        <v>6</v>
      </c>
      <c r="O8" s="30" t="s">
        <v>7</v>
      </c>
      <c r="P8" s="30" t="s">
        <v>7</v>
      </c>
      <c r="Q8" s="55"/>
      <c r="R8" s="31" t="s">
        <v>5</v>
      </c>
      <c r="S8" s="31" t="s">
        <v>6</v>
      </c>
      <c r="T8" s="31" t="s">
        <v>7</v>
      </c>
      <c r="U8" s="30" t="s">
        <v>7</v>
      </c>
      <c r="W8" s="31" t="s">
        <v>5</v>
      </c>
      <c r="X8" s="31" t="s">
        <v>6</v>
      </c>
      <c r="Y8" s="31" t="s">
        <v>7</v>
      </c>
      <c r="Z8" s="30" t="s">
        <v>7</v>
      </c>
      <c r="AB8" s="31" t="s">
        <v>5</v>
      </c>
      <c r="AC8" s="31" t="s">
        <v>6</v>
      </c>
      <c r="AD8" s="31" t="s">
        <v>7</v>
      </c>
      <c r="AE8" s="30" t="s">
        <v>7</v>
      </c>
      <c r="AG8" s="31" t="s">
        <v>5</v>
      </c>
      <c r="AH8" s="31" t="s">
        <v>6</v>
      </c>
      <c r="AI8" s="31" t="s">
        <v>7</v>
      </c>
      <c r="AJ8" s="30" t="s">
        <v>7</v>
      </c>
      <c r="AK8" s="32"/>
      <c r="AL8" s="31" t="s">
        <v>5</v>
      </c>
      <c r="AM8" s="31" t="s">
        <v>6</v>
      </c>
      <c r="AN8" s="31" t="s">
        <v>7</v>
      </c>
      <c r="AO8" s="30" t="s">
        <v>7</v>
      </c>
      <c r="AP8" s="32"/>
      <c r="AQ8" s="31" t="s">
        <v>5</v>
      </c>
      <c r="AR8" s="31" t="s">
        <v>6</v>
      </c>
      <c r="AS8" s="31" t="s">
        <v>7</v>
      </c>
      <c r="AT8" s="30" t="s">
        <v>7</v>
      </c>
      <c r="AU8" s="32"/>
      <c r="AV8" s="31" t="s">
        <v>5</v>
      </c>
      <c r="AW8" s="31" t="s">
        <v>6</v>
      </c>
      <c r="AX8" s="31" t="s">
        <v>7</v>
      </c>
      <c r="AY8" s="30" t="s">
        <v>7</v>
      </c>
      <c r="BA8" s="31" t="s">
        <v>5</v>
      </c>
      <c r="BB8" s="31" t="s">
        <v>6</v>
      </c>
      <c r="BC8" s="31" t="s">
        <v>7</v>
      </c>
      <c r="BD8" s="30" t="s">
        <v>7</v>
      </c>
      <c r="BF8" s="31" t="s">
        <v>5</v>
      </c>
      <c r="BG8" s="31" t="s">
        <v>6</v>
      </c>
      <c r="BH8" s="31" t="s">
        <v>7</v>
      </c>
      <c r="BI8" s="30" t="s">
        <v>7</v>
      </c>
      <c r="BK8" s="31" t="s">
        <v>5</v>
      </c>
      <c r="BL8" s="31" t="s">
        <v>6</v>
      </c>
      <c r="BM8" s="31" t="s">
        <v>7</v>
      </c>
      <c r="BN8" s="30" t="s">
        <v>7</v>
      </c>
      <c r="BP8" s="31" t="s">
        <v>5</v>
      </c>
      <c r="BQ8" s="31" t="s">
        <v>6</v>
      </c>
      <c r="BR8" s="31" t="s">
        <v>7</v>
      </c>
      <c r="BS8" s="30" t="s">
        <v>7</v>
      </c>
      <c r="BU8" s="31" t="s">
        <v>5</v>
      </c>
      <c r="BV8" s="31" t="s">
        <v>6</v>
      </c>
      <c r="BW8" s="31" t="s">
        <v>7</v>
      </c>
      <c r="BX8" s="30" t="s">
        <v>7</v>
      </c>
      <c r="BZ8" s="31" t="s">
        <v>5</v>
      </c>
      <c r="CA8" s="31" t="s">
        <v>6</v>
      </c>
      <c r="CB8" s="31" t="s">
        <v>7</v>
      </c>
      <c r="CC8" s="30" t="s">
        <v>7</v>
      </c>
      <c r="CE8" s="31" t="s">
        <v>5</v>
      </c>
      <c r="CF8" s="31" t="s">
        <v>6</v>
      </c>
      <c r="CG8" s="31" t="s">
        <v>7</v>
      </c>
      <c r="CH8" s="30" t="s">
        <v>7</v>
      </c>
      <c r="CJ8" s="31" t="s">
        <v>5</v>
      </c>
      <c r="CK8" s="31" t="s">
        <v>6</v>
      </c>
      <c r="CL8" s="31" t="s">
        <v>7</v>
      </c>
      <c r="CM8" s="30" t="s">
        <v>7</v>
      </c>
      <c r="CO8" s="31" t="s">
        <v>5</v>
      </c>
      <c r="CP8" s="31" t="s">
        <v>6</v>
      </c>
      <c r="CQ8" s="31" t="s">
        <v>7</v>
      </c>
      <c r="CR8" s="30" t="s">
        <v>7</v>
      </c>
      <c r="CT8" s="31" t="s">
        <v>5</v>
      </c>
      <c r="CU8" s="31" t="s">
        <v>6</v>
      </c>
      <c r="CV8" s="31" t="s">
        <v>7</v>
      </c>
      <c r="CW8" s="30" t="s">
        <v>7</v>
      </c>
      <c r="CX8" s="32"/>
      <c r="CY8" s="31" t="s">
        <v>5</v>
      </c>
      <c r="CZ8" s="31" t="s">
        <v>6</v>
      </c>
      <c r="DA8" s="31" t="s">
        <v>7</v>
      </c>
      <c r="DB8" s="30" t="s">
        <v>7</v>
      </c>
    </row>
    <row r="9" spans="1:116" ht="12.75">
      <c r="A9" s="36">
        <v>44470</v>
      </c>
      <c r="D9" s="3">
        <v>2215850</v>
      </c>
      <c r="E9" s="34">
        <f aca="true" t="shared" si="0" ref="E9:E40">C9+D9</f>
        <v>2215850</v>
      </c>
      <c r="F9" s="34">
        <v>343907</v>
      </c>
      <c r="G9" s="35"/>
      <c r="H9" s="35"/>
      <c r="I9" s="35">
        <v>460295</v>
      </c>
      <c r="J9" s="35">
        <f aca="true" t="shared" si="1" ref="J9:J40">H9+I9</f>
        <v>460295</v>
      </c>
      <c r="K9" s="35">
        <f>'Academic Project '!K9</f>
        <v>71439.28524949998</v>
      </c>
      <c r="M9" s="35"/>
      <c r="N9" s="34">
        <f aca="true" t="shared" si="2" ref="N9:P40">S9+X9+AC9+AH9+AM9+AR9+AW9+BB9+BG9+BL9+BQ9+BV9+CA9+CF9+CK9+CP9+CU9</f>
        <v>1755554.8032749998</v>
      </c>
      <c r="O9" s="35">
        <f aca="true" t="shared" si="3" ref="O9:O40">M9+N9</f>
        <v>1755554.8032749998</v>
      </c>
      <c r="P9" s="34">
        <f t="shared" si="2"/>
        <v>272467.7147505</v>
      </c>
      <c r="Q9" s="35"/>
      <c r="R9" s="35"/>
      <c r="S9" s="35">
        <f aca="true" t="shared" si="4" ref="S9:S40">D9*$S$6</f>
        <v>27686.380995</v>
      </c>
      <c r="T9" s="35">
        <f aca="true" t="shared" si="5" ref="T9:T40">R9+S9</f>
        <v>27686.380995</v>
      </c>
      <c r="U9" s="35">
        <f aca="true" t="shared" si="6" ref="U9:U40">$F9*S$6</f>
        <v>4297.0147928999995</v>
      </c>
      <c r="W9" s="35"/>
      <c r="X9" s="35">
        <f aca="true" t="shared" si="7" ref="X9:X40">D9*$X$6</f>
        <v>96.61106000000001</v>
      </c>
      <c r="Y9" s="35">
        <f aca="true" t="shared" si="8" ref="Y9:Y40">W9+X9</f>
        <v>96.61106000000001</v>
      </c>
      <c r="Z9" s="35">
        <f aca="true" t="shared" si="9" ref="Z9:Z40">$F9*X$6</f>
        <v>14.994345200000001</v>
      </c>
      <c r="AB9" s="35"/>
      <c r="AC9" s="35">
        <f aca="true" t="shared" si="10" ref="AC9:AC40">D9*$AC$6</f>
        <v>22040.61678</v>
      </c>
      <c r="AD9" s="35">
        <f aca="true" t="shared" si="11" ref="AD9:AD40">AB9+AC9</f>
        <v>22040.61678</v>
      </c>
      <c r="AE9" s="35">
        <f aca="true" t="shared" si="12" ref="AE9:AE40">$F9*AC$6</f>
        <v>3420.7741476</v>
      </c>
      <c r="AG9" s="35"/>
      <c r="AH9" s="35">
        <f aca="true" t="shared" si="13" ref="AH9:AH40">D9*$AH$6</f>
        <v>5035.74071</v>
      </c>
      <c r="AI9" s="35">
        <f aca="true" t="shared" si="14" ref="AI9:AI40">AG9+AH9</f>
        <v>5035.74071</v>
      </c>
      <c r="AJ9" s="35">
        <f aca="true" t="shared" si="15" ref="AJ9:AJ40">$F9*AH$6</f>
        <v>781.5630482</v>
      </c>
      <c r="AK9" s="35"/>
      <c r="AL9" s="35"/>
      <c r="AM9" s="35">
        <f aca="true" t="shared" si="16" ref="AM9:AM40">D9*$AM$6</f>
        <v>54.731495</v>
      </c>
      <c r="AN9" s="35">
        <f aca="true" t="shared" si="17" ref="AN9:AN40">AL9+AM9</f>
        <v>54.731495</v>
      </c>
      <c r="AO9" s="35">
        <f aca="true" t="shared" si="18" ref="AO9:AO40">$F9*AM$6</f>
        <v>8.4945029</v>
      </c>
      <c r="AP9" s="35"/>
      <c r="AQ9" s="35"/>
      <c r="AR9" s="35">
        <f aca="true" t="shared" si="19" ref="AR9:AR40">D9*$AR$6</f>
        <v>54.731495</v>
      </c>
      <c r="AS9" s="35">
        <f aca="true" t="shared" si="20" ref="AS9:AS40">AQ9+AR9</f>
        <v>54.731495</v>
      </c>
      <c r="AT9" s="35">
        <f aca="true" t="shared" si="21" ref="AT9:AT40">$F9*AR$6</f>
        <v>8.4945029</v>
      </c>
      <c r="AU9" s="35"/>
      <c r="AV9" s="35"/>
      <c r="AW9" s="35">
        <f aca="true" t="shared" si="22" ref="AW9:AW40">D9*$AW$6</f>
        <v>21569.970240000002</v>
      </c>
      <c r="AX9" s="35">
        <f aca="true" t="shared" si="23" ref="AX9:AX40">AV9+AW9</f>
        <v>21569.970240000002</v>
      </c>
      <c r="AY9" s="35">
        <f aca="true" t="shared" si="24" ref="AY9:AY40">$F9*AW$6</f>
        <v>3347.7283008000004</v>
      </c>
      <c r="BA9" s="35"/>
      <c r="BB9" s="35">
        <f aca="true" t="shared" si="25" ref="BB9:BB40">D9*$BB$6</f>
        <v>767366.360215</v>
      </c>
      <c r="BC9" s="35">
        <f aca="true" t="shared" si="26" ref="BC9:BC40">BA9+BB9</f>
        <v>767366.360215</v>
      </c>
      <c r="BD9" s="35">
        <f aca="true" t="shared" si="27" ref="BD9:BD40">$F9*BB$6</f>
        <v>119097.7109653</v>
      </c>
      <c r="BF9" s="35"/>
      <c r="BG9" s="35">
        <f aca="true" t="shared" si="28" ref="BG9:BG40">D9*$BG$6</f>
        <v>7553.1678950000005</v>
      </c>
      <c r="BH9" s="35">
        <f aca="true" t="shared" si="29" ref="BH9:BH40">BF9+BG9</f>
        <v>7553.1678950000005</v>
      </c>
      <c r="BI9" s="35">
        <f aca="true" t="shared" si="30" ref="BI9:BI40">$F9*BG$6</f>
        <v>1172.2757909000002</v>
      </c>
      <c r="BK9" s="35"/>
      <c r="BL9" s="35">
        <f aca="true" t="shared" si="31" ref="BL9:BL40">D9*$BL$6</f>
        <v>12223.95811</v>
      </c>
      <c r="BM9" s="35">
        <f aca="true" t="shared" si="32" ref="BM9:BM40">BK9+BL9</f>
        <v>12223.95811</v>
      </c>
      <c r="BN9" s="35">
        <f aca="true" t="shared" si="33" ref="BN9:BN40">$F9*BL$6</f>
        <v>1897.1973562</v>
      </c>
      <c r="BP9" s="35"/>
      <c r="BQ9" s="35">
        <f aca="true" t="shared" si="34" ref="BQ9:BQ40">D9*$BQ$6</f>
        <v>684.2544800000001</v>
      </c>
      <c r="BR9" s="35">
        <f aca="true" t="shared" si="35" ref="BR9:BR40">BP9+BQ9</f>
        <v>684.2544800000001</v>
      </c>
      <c r="BS9" s="35">
        <f aca="true" t="shared" si="36" ref="BS9:BS40">$F9*BQ$6</f>
        <v>106.19848160000001</v>
      </c>
      <c r="BU9" s="35"/>
      <c r="BV9" s="35">
        <f aca="true" t="shared" si="37" ref="BV9:BV40">D9*$BV$6</f>
        <v>10.857664999999999</v>
      </c>
      <c r="BW9" s="35">
        <f aca="true" t="shared" si="38" ref="BW9:BW40">BU9+BV9</f>
        <v>10.857664999999999</v>
      </c>
      <c r="BX9" s="35">
        <f aca="true" t="shared" si="39" ref="BX9:BX40">$F9*BV$6</f>
        <v>1.6851443</v>
      </c>
      <c r="BZ9" s="35"/>
      <c r="CA9" s="35">
        <f aca="true" t="shared" si="40" ref="CA9:CA40">D9*$CA$6</f>
        <v>13650.07917</v>
      </c>
      <c r="CB9" s="35">
        <f aca="true" t="shared" si="41" ref="CB9:CB40">BZ9+CA9</f>
        <v>13650.07917</v>
      </c>
      <c r="CC9" s="35">
        <f aca="true" t="shared" si="42" ref="CC9:CC40">$F9*CA$6</f>
        <v>2118.5359014</v>
      </c>
      <c r="CE9" s="35"/>
      <c r="CF9" s="35">
        <f aca="true" t="shared" si="43" ref="CF9:CF40">D9*$CF$6</f>
        <v>418587.138515</v>
      </c>
      <c r="CG9" s="35">
        <f aca="true" t="shared" si="44" ref="CG9:CG40">CE9+CF9</f>
        <v>418587.138515</v>
      </c>
      <c r="CH9" s="35">
        <f aca="true" t="shared" si="45" ref="CH9:CH40">$F9*CF$6</f>
        <v>64966.0613513</v>
      </c>
      <c r="CJ9" s="35"/>
      <c r="CK9" s="35">
        <f aca="true" t="shared" si="46" ref="CK9:CK40">D9*$CK$6</f>
        <v>359905.669305</v>
      </c>
      <c r="CL9" s="5">
        <f aca="true" t="shared" si="47" ref="CL9:CL40">CJ9+CK9</f>
        <v>359905.669305</v>
      </c>
      <c r="CM9" s="35">
        <f aca="true" t="shared" si="48" ref="CM9:CM40">$F9*CK$6</f>
        <v>55858.5098331</v>
      </c>
      <c r="CO9" s="35"/>
      <c r="CP9" s="35">
        <f aca="true" t="shared" si="49" ref="CP9:CP40">D9*$CP$6</f>
        <v>84383.55653</v>
      </c>
      <c r="CQ9" s="5">
        <f aca="true" t="shared" si="50" ref="CQ9:CQ40">CO9+CP9</f>
        <v>84383.55653</v>
      </c>
      <c r="CR9" s="35">
        <f aca="true" t="shared" si="51" ref="CR9:CR40">$F9*CP$6</f>
        <v>13096.5975926</v>
      </c>
      <c r="CS9" s="5"/>
      <c r="CT9" s="35"/>
      <c r="CU9" s="35">
        <f aca="true" t="shared" si="52" ref="CU9:CU40">D9*$CU$6</f>
        <v>14650.978615000002</v>
      </c>
      <c r="CV9" s="5">
        <f aca="true" t="shared" si="53" ref="CV9:CV40">CT9+CU9</f>
        <v>14650.978615000002</v>
      </c>
      <c r="CW9" s="35">
        <f aca="true" t="shared" si="54" ref="CW9:CW40">$F9*CU$6</f>
        <v>2273.8786933</v>
      </c>
      <c r="CX9" s="5"/>
      <c r="CY9" s="5"/>
      <c r="CZ9" s="35"/>
      <c r="DA9" s="35">
        <f aca="true" t="shared" si="55" ref="DA9:DA40">CY9+CZ9</f>
        <v>0</v>
      </c>
      <c r="DB9" s="35">
        <f aca="true" t="shared" si="56" ref="DB9:DB40">$F9*CZ$6</f>
        <v>0</v>
      </c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6" ht="12.75">
      <c r="A10" s="36">
        <v>44652</v>
      </c>
      <c r="B10" s="37"/>
      <c r="C10" s="3">
        <v>4335000</v>
      </c>
      <c r="D10" s="3">
        <v>2215850</v>
      </c>
      <c r="E10" s="34">
        <f t="shared" si="0"/>
        <v>6550850</v>
      </c>
      <c r="F10" s="34">
        <v>343907</v>
      </c>
      <c r="G10" s="35"/>
      <c r="H10" s="35">
        <v>900503</v>
      </c>
      <c r="I10" s="35">
        <v>460295</v>
      </c>
      <c r="J10" s="35">
        <f t="shared" si="1"/>
        <v>1360798</v>
      </c>
      <c r="K10" s="35">
        <f>'Academic Project '!K10</f>
        <v>71439.28524949998</v>
      </c>
      <c r="M10" s="35">
        <f>R10+W10+AB10+AG10+AL10+AQ10+AV10+BA10+BF10+BK10+BP10+BU10+BZ10+CE10+CJ10+CO10+CT10</f>
        <v>3434496.9525</v>
      </c>
      <c r="N10" s="34">
        <f t="shared" si="2"/>
        <v>1755554.8032749998</v>
      </c>
      <c r="O10" s="35">
        <f t="shared" si="3"/>
        <v>5190051.755775</v>
      </c>
      <c r="P10" s="34">
        <f t="shared" si="2"/>
        <v>272467.7147505</v>
      </c>
      <c r="Q10" s="35"/>
      <c r="R10" s="35">
        <f>C10*$S$6</f>
        <v>54164.5245</v>
      </c>
      <c r="S10" s="35">
        <f t="shared" si="4"/>
        <v>27686.380995</v>
      </c>
      <c r="T10" s="35">
        <f t="shared" si="5"/>
        <v>81850.905495</v>
      </c>
      <c r="U10" s="35">
        <f t="shared" si="6"/>
        <v>4297.0147928999995</v>
      </c>
      <c r="W10" s="35">
        <f>C10*$X$6</f>
        <v>189.006</v>
      </c>
      <c r="X10" s="35">
        <f t="shared" si="7"/>
        <v>96.61106000000001</v>
      </c>
      <c r="Y10" s="35">
        <f t="shared" si="8"/>
        <v>285.61706000000004</v>
      </c>
      <c r="Z10" s="35">
        <f t="shared" si="9"/>
        <v>14.994345200000001</v>
      </c>
      <c r="AB10" s="35">
        <f>C10*$AC$6</f>
        <v>43119.378000000004</v>
      </c>
      <c r="AC10" s="35">
        <f t="shared" si="10"/>
        <v>22040.61678</v>
      </c>
      <c r="AD10" s="35">
        <f t="shared" si="11"/>
        <v>65159.99478000001</v>
      </c>
      <c r="AE10" s="35">
        <f t="shared" si="12"/>
        <v>3420.7741476</v>
      </c>
      <c r="AG10" s="35">
        <f>C10*$AH$6</f>
        <v>9851.721</v>
      </c>
      <c r="AH10" s="35">
        <f t="shared" si="13"/>
        <v>5035.74071</v>
      </c>
      <c r="AI10" s="35">
        <f t="shared" si="14"/>
        <v>14887.46171</v>
      </c>
      <c r="AJ10" s="35">
        <f t="shared" si="15"/>
        <v>781.5630482</v>
      </c>
      <c r="AK10" s="35"/>
      <c r="AL10" s="35">
        <f>C10*$AM$6</f>
        <v>107.0745</v>
      </c>
      <c r="AM10" s="35">
        <f t="shared" si="16"/>
        <v>54.731495</v>
      </c>
      <c r="AN10" s="35">
        <f t="shared" si="17"/>
        <v>161.805995</v>
      </c>
      <c r="AO10" s="35">
        <f t="shared" si="18"/>
        <v>8.4945029</v>
      </c>
      <c r="AP10" s="35"/>
      <c r="AQ10" s="35">
        <f>C10*$AR$6</f>
        <v>107.0745</v>
      </c>
      <c r="AR10" s="35">
        <f t="shared" si="19"/>
        <v>54.731495</v>
      </c>
      <c r="AS10" s="35">
        <f t="shared" si="20"/>
        <v>161.805995</v>
      </c>
      <c r="AT10" s="35">
        <f t="shared" si="21"/>
        <v>8.4945029</v>
      </c>
      <c r="AU10" s="35"/>
      <c r="AV10" s="35">
        <f>C10*$AW$6</f>
        <v>42198.624</v>
      </c>
      <c r="AW10" s="35">
        <f t="shared" si="22"/>
        <v>21569.970240000002</v>
      </c>
      <c r="AX10" s="35">
        <f t="shared" si="23"/>
        <v>63768.594240000006</v>
      </c>
      <c r="AY10" s="35">
        <f t="shared" si="24"/>
        <v>3347.7283008000004</v>
      </c>
      <c r="BA10" s="35">
        <f>C10*$BB$6</f>
        <v>1501244.7465</v>
      </c>
      <c r="BB10" s="35">
        <f t="shared" si="25"/>
        <v>767366.360215</v>
      </c>
      <c r="BC10" s="35">
        <f t="shared" si="26"/>
        <v>2268611.106715</v>
      </c>
      <c r="BD10" s="35">
        <f t="shared" si="27"/>
        <v>119097.7109653</v>
      </c>
      <c r="BF10" s="35">
        <f>C10*$BG$6</f>
        <v>14776.7145</v>
      </c>
      <c r="BG10" s="35">
        <f t="shared" si="28"/>
        <v>7553.1678950000005</v>
      </c>
      <c r="BH10" s="35">
        <f t="shared" si="29"/>
        <v>22329.882395</v>
      </c>
      <c r="BI10" s="35">
        <f t="shared" si="30"/>
        <v>1172.2757909000002</v>
      </c>
      <c r="BK10" s="35">
        <f>C10*$BL$6</f>
        <v>23914.461</v>
      </c>
      <c r="BL10" s="35">
        <f t="shared" si="31"/>
        <v>12223.95811</v>
      </c>
      <c r="BM10" s="35">
        <f t="shared" si="32"/>
        <v>36138.41911</v>
      </c>
      <c r="BN10" s="35">
        <f t="shared" si="33"/>
        <v>1897.1973562</v>
      </c>
      <c r="BP10" s="35">
        <f>C10*$BQ$6</f>
        <v>1338.6480000000001</v>
      </c>
      <c r="BQ10" s="35">
        <f t="shared" si="34"/>
        <v>684.2544800000001</v>
      </c>
      <c r="BR10" s="35">
        <f t="shared" si="35"/>
        <v>2022.9024800000002</v>
      </c>
      <c r="BS10" s="35">
        <f t="shared" si="36"/>
        <v>106.19848160000001</v>
      </c>
      <c r="BU10" s="35">
        <f>C10*$BV$6</f>
        <v>21.2415</v>
      </c>
      <c r="BV10" s="35">
        <f t="shared" si="37"/>
        <v>10.857664999999999</v>
      </c>
      <c r="BW10" s="35">
        <f t="shared" si="38"/>
        <v>32.099165</v>
      </c>
      <c r="BX10" s="35">
        <f t="shared" si="39"/>
        <v>1.6851443</v>
      </c>
      <c r="BZ10" s="35">
        <f>C10*$CA$6</f>
        <v>26704.467</v>
      </c>
      <c r="CA10" s="35">
        <f t="shared" si="40"/>
        <v>13650.07917</v>
      </c>
      <c r="CB10" s="35">
        <f t="shared" si="41"/>
        <v>40354.54617</v>
      </c>
      <c r="CC10" s="35">
        <f t="shared" si="42"/>
        <v>2118.5359014</v>
      </c>
      <c r="CE10" s="35">
        <f>C10*$CF$6</f>
        <v>818907.0765</v>
      </c>
      <c r="CF10" s="35">
        <f t="shared" si="43"/>
        <v>418587.138515</v>
      </c>
      <c r="CG10" s="35">
        <f t="shared" si="44"/>
        <v>1237494.215015</v>
      </c>
      <c r="CH10" s="35">
        <f t="shared" si="45"/>
        <v>64966.0613513</v>
      </c>
      <c r="CJ10" s="35">
        <f>C10*$CK$6</f>
        <v>704105.0055</v>
      </c>
      <c r="CK10" s="35">
        <f t="shared" si="46"/>
        <v>359905.669305</v>
      </c>
      <c r="CL10" s="5">
        <f t="shared" si="47"/>
        <v>1064010.674805</v>
      </c>
      <c r="CM10" s="35">
        <f t="shared" si="48"/>
        <v>55858.5098331</v>
      </c>
      <c r="CO10" s="35">
        <f>C10*$CP$6</f>
        <v>165084.603</v>
      </c>
      <c r="CP10" s="35">
        <f t="shared" si="49"/>
        <v>84383.55653</v>
      </c>
      <c r="CQ10" s="5">
        <f t="shared" si="50"/>
        <v>249468.15953</v>
      </c>
      <c r="CR10" s="35">
        <f t="shared" si="51"/>
        <v>13096.5975926</v>
      </c>
      <c r="CS10" s="5"/>
      <c r="CT10" s="35">
        <f>C10*$CU$6</f>
        <v>28662.5865</v>
      </c>
      <c r="CU10" s="35">
        <f t="shared" si="52"/>
        <v>14650.978615000002</v>
      </c>
      <c r="CV10" s="5">
        <f t="shared" si="53"/>
        <v>43313.565115000005</v>
      </c>
      <c r="CW10" s="35">
        <f t="shared" si="54"/>
        <v>2273.8786933</v>
      </c>
      <c r="CX10" s="5"/>
      <c r="CY10" s="5"/>
      <c r="CZ10" s="35"/>
      <c r="DA10" s="35">
        <f t="shared" si="55"/>
        <v>0</v>
      </c>
      <c r="DB10" s="35">
        <f t="shared" si="56"/>
        <v>0</v>
      </c>
      <c r="DC10" s="5"/>
      <c r="DD10" s="5"/>
      <c r="DE10" s="5"/>
      <c r="DF10" s="5"/>
      <c r="DG10" s="5"/>
      <c r="DH10" s="5"/>
      <c r="DI10" s="5"/>
      <c r="DJ10" s="5"/>
      <c r="DK10" s="5"/>
      <c r="DL10" s="5"/>
    </row>
    <row r="11" spans="1:116" ht="12.75">
      <c r="A11" s="36">
        <v>44835</v>
      </c>
      <c r="D11" s="3">
        <v>2107475</v>
      </c>
      <c r="E11" s="34">
        <f t="shared" si="0"/>
        <v>2107475</v>
      </c>
      <c r="F11" s="34">
        <v>343907</v>
      </c>
      <c r="G11" s="35"/>
      <c r="H11" s="35"/>
      <c r="I11" s="35">
        <v>437783</v>
      </c>
      <c r="J11" s="35">
        <f t="shared" si="1"/>
        <v>437783</v>
      </c>
      <c r="K11" s="35">
        <f>'Academic Project '!K11</f>
        <v>71439.28524949998</v>
      </c>
      <c r="M11" s="35"/>
      <c r="N11" s="34">
        <f t="shared" si="2"/>
        <v>1669692.3794625003</v>
      </c>
      <c r="O11" s="35">
        <f t="shared" si="3"/>
        <v>1669692.3794625003</v>
      </c>
      <c r="P11" s="34">
        <f t="shared" si="2"/>
        <v>272467.7147505</v>
      </c>
      <c r="Q11" s="35"/>
      <c r="R11" s="35"/>
      <c r="S11" s="35">
        <f t="shared" si="4"/>
        <v>26332.267882499997</v>
      </c>
      <c r="T11" s="35">
        <f t="shared" si="5"/>
        <v>26332.267882499997</v>
      </c>
      <c r="U11" s="35">
        <f t="shared" si="6"/>
        <v>4297.0147928999995</v>
      </c>
      <c r="W11" s="35"/>
      <c r="X11" s="35">
        <f t="shared" si="7"/>
        <v>91.88591000000001</v>
      </c>
      <c r="Y11" s="35">
        <f t="shared" si="8"/>
        <v>91.88591000000001</v>
      </c>
      <c r="Z11" s="35">
        <f t="shared" si="9"/>
        <v>14.994345200000001</v>
      </c>
      <c r="AB11" s="35"/>
      <c r="AC11" s="35">
        <f t="shared" si="10"/>
        <v>20962.63233</v>
      </c>
      <c r="AD11" s="35">
        <f t="shared" si="11"/>
        <v>20962.63233</v>
      </c>
      <c r="AE11" s="35">
        <f t="shared" si="12"/>
        <v>3420.7741476</v>
      </c>
      <c r="AG11" s="35"/>
      <c r="AH11" s="35">
        <f t="shared" si="13"/>
        <v>4789.447685</v>
      </c>
      <c r="AI11" s="35">
        <f t="shared" si="14"/>
        <v>4789.447685</v>
      </c>
      <c r="AJ11" s="35">
        <f t="shared" si="15"/>
        <v>781.5630482</v>
      </c>
      <c r="AK11" s="35"/>
      <c r="AL11" s="35"/>
      <c r="AM11" s="35">
        <f t="shared" si="16"/>
        <v>52.054632500000004</v>
      </c>
      <c r="AN11" s="35">
        <f t="shared" si="17"/>
        <v>52.054632500000004</v>
      </c>
      <c r="AO11" s="35">
        <f t="shared" si="18"/>
        <v>8.4945029</v>
      </c>
      <c r="AP11" s="35"/>
      <c r="AQ11" s="35"/>
      <c r="AR11" s="35">
        <f t="shared" si="19"/>
        <v>52.054632500000004</v>
      </c>
      <c r="AS11" s="35">
        <f t="shared" si="20"/>
        <v>52.054632500000004</v>
      </c>
      <c r="AT11" s="35">
        <f t="shared" si="21"/>
        <v>8.4945029</v>
      </c>
      <c r="AU11" s="35"/>
      <c r="AV11" s="35"/>
      <c r="AW11" s="35">
        <f t="shared" si="22"/>
        <v>20515.004640000003</v>
      </c>
      <c r="AX11" s="35">
        <f t="shared" si="23"/>
        <v>20515.004640000003</v>
      </c>
      <c r="AY11" s="35">
        <f t="shared" si="24"/>
        <v>3347.7283008000004</v>
      </c>
      <c r="BA11" s="35"/>
      <c r="BB11" s="35">
        <f t="shared" si="25"/>
        <v>729835.2415525</v>
      </c>
      <c r="BC11" s="35">
        <f t="shared" si="26"/>
        <v>729835.2415525</v>
      </c>
      <c r="BD11" s="35">
        <f t="shared" si="27"/>
        <v>119097.7109653</v>
      </c>
      <c r="BF11" s="35"/>
      <c r="BG11" s="35">
        <f t="shared" si="28"/>
        <v>7183.7500325</v>
      </c>
      <c r="BH11" s="35">
        <f t="shared" si="29"/>
        <v>7183.7500325</v>
      </c>
      <c r="BI11" s="35">
        <f t="shared" si="30"/>
        <v>1172.2757909000002</v>
      </c>
      <c r="BK11" s="35"/>
      <c r="BL11" s="35">
        <f t="shared" si="31"/>
        <v>11626.096585</v>
      </c>
      <c r="BM11" s="35">
        <f t="shared" si="32"/>
        <v>11626.096585</v>
      </c>
      <c r="BN11" s="35">
        <f t="shared" si="33"/>
        <v>1897.1973562</v>
      </c>
      <c r="BP11" s="35"/>
      <c r="BQ11" s="35">
        <f t="shared" si="34"/>
        <v>650.7882800000001</v>
      </c>
      <c r="BR11" s="35">
        <f t="shared" si="35"/>
        <v>650.7882800000001</v>
      </c>
      <c r="BS11" s="35">
        <f t="shared" si="36"/>
        <v>106.19848160000001</v>
      </c>
      <c r="BU11" s="35"/>
      <c r="BV11" s="35">
        <f t="shared" si="37"/>
        <v>10.326627499999999</v>
      </c>
      <c r="BW11" s="35">
        <f t="shared" si="38"/>
        <v>10.326627499999999</v>
      </c>
      <c r="BX11" s="35">
        <f t="shared" si="39"/>
        <v>1.6851443</v>
      </c>
      <c r="BZ11" s="35"/>
      <c r="CA11" s="35">
        <f t="shared" si="40"/>
        <v>12982.467495</v>
      </c>
      <c r="CB11" s="35">
        <f t="shared" si="41"/>
        <v>12982.467495</v>
      </c>
      <c r="CC11" s="35">
        <f t="shared" si="42"/>
        <v>2118.5359014</v>
      </c>
      <c r="CE11" s="35"/>
      <c r="CF11" s="35">
        <f t="shared" si="43"/>
        <v>398114.4616025</v>
      </c>
      <c r="CG11" s="35">
        <f t="shared" si="44"/>
        <v>398114.4616025</v>
      </c>
      <c r="CH11" s="35">
        <f t="shared" si="45"/>
        <v>64966.0613513</v>
      </c>
      <c r="CJ11" s="35"/>
      <c r="CK11" s="35">
        <f t="shared" si="46"/>
        <v>342303.0441675</v>
      </c>
      <c r="CL11" s="5">
        <f t="shared" si="47"/>
        <v>342303.0441675</v>
      </c>
      <c r="CM11" s="35">
        <f t="shared" si="48"/>
        <v>55858.5098331</v>
      </c>
      <c r="CO11" s="35"/>
      <c r="CP11" s="35">
        <f t="shared" si="49"/>
        <v>80256.441455</v>
      </c>
      <c r="CQ11" s="5">
        <f t="shared" si="50"/>
        <v>80256.441455</v>
      </c>
      <c r="CR11" s="35">
        <f t="shared" si="51"/>
        <v>13096.5975926</v>
      </c>
      <c r="CS11" s="5"/>
      <c r="CT11" s="35"/>
      <c r="CU11" s="35">
        <f t="shared" si="52"/>
        <v>13934.413952500001</v>
      </c>
      <c r="CV11" s="5">
        <f t="shared" si="53"/>
        <v>13934.413952500001</v>
      </c>
      <c r="CW11" s="35">
        <f t="shared" si="54"/>
        <v>2273.8786933</v>
      </c>
      <c r="CX11" s="5"/>
      <c r="CY11" s="5"/>
      <c r="CZ11" s="35"/>
      <c r="DA11" s="35">
        <f t="shared" si="55"/>
        <v>0</v>
      </c>
      <c r="DB11" s="35">
        <f t="shared" si="56"/>
        <v>0</v>
      </c>
      <c r="DC11" s="5"/>
      <c r="DD11" s="5"/>
      <c r="DE11" s="5"/>
      <c r="DF11" s="5"/>
      <c r="DG11" s="5"/>
      <c r="DH11" s="5"/>
      <c r="DI11" s="5"/>
      <c r="DJ11" s="5"/>
      <c r="DK11" s="5"/>
      <c r="DL11" s="5"/>
    </row>
    <row r="12" spans="1:116" ht="12.75">
      <c r="A12" s="36">
        <v>45017</v>
      </c>
      <c r="C12" s="3">
        <v>4555000</v>
      </c>
      <c r="D12" s="3">
        <v>2107475</v>
      </c>
      <c r="E12" s="34">
        <f t="shared" si="0"/>
        <v>6662475</v>
      </c>
      <c r="F12" s="34">
        <v>343907</v>
      </c>
      <c r="G12" s="35"/>
      <c r="H12" s="35">
        <v>946203</v>
      </c>
      <c r="I12" s="35">
        <v>437783</v>
      </c>
      <c r="J12" s="35">
        <f t="shared" si="1"/>
        <v>1383986</v>
      </c>
      <c r="K12" s="35">
        <f>'Academic Project '!K12</f>
        <v>71439.28524949998</v>
      </c>
      <c r="M12" s="35">
        <f>R12+W12+AB12+AG12+AL12+AQ12+AV12+BA12+BF12+BK12+BP12+BU12+BZ12+CE12+CJ12+CO12+CT12</f>
        <v>3608796.6824999996</v>
      </c>
      <c r="N12" s="34">
        <f t="shared" si="2"/>
        <v>1669692.3794625003</v>
      </c>
      <c r="O12" s="35">
        <f t="shared" si="3"/>
        <v>5278489.0619625</v>
      </c>
      <c r="P12" s="34">
        <f t="shared" si="2"/>
        <v>272467.7147505</v>
      </c>
      <c r="Q12" s="35"/>
      <c r="R12" s="35">
        <f>C12*$S$6</f>
        <v>56913.358499999995</v>
      </c>
      <c r="S12" s="35">
        <f t="shared" si="4"/>
        <v>26332.267882499997</v>
      </c>
      <c r="T12" s="35">
        <f t="shared" si="5"/>
        <v>83245.62638249999</v>
      </c>
      <c r="U12" s="35">
        <f t="shared" si="6"/>
        <v>4297.0147928999995</v>
      </c>
      <c r="W12" s="35">
        <f>C12*$X$6</f>
        <v>198.598</v>
      </c>
      <c r="X12" s="35">
        <f t="shared" si="7"/>
        <v>91.88591000000001</v>
      </c>
      <c r="Y12" s="35">
        <f t="shared" si="8"/>
        <v>290.48391000000004</v>
      </c>
      <c r="Z12" s="35">
        <f t="shared" si="9"/>
        <v>14.994345200000001</v>
      </c>
      <c r="AB12" s="35">
        <f>C12*$AC$6</f>
        <v>45307.674</v>
      </c>
      <c r="AC12" s="35">
        <f t="shared" si="10"/>
        <v>20962.63233</v>
      </c>
      <c r="AD12" s="35">
        <f t="shared" si="11"/>
        <v>66270.30632999999</v>
      </c>
      <c r="AE12" s="35">
        <f t="shared" si="12"/>
        <v>3420.7741476</v>
      </c>
      <c r="AG12" s="35">
        <f>C12*$AH$6</f>
        <v>10351.693000000001</v>
      </c>
      <c r="AH12" s="35">
        <f t="shared" si="13"/>
        <v>4789.447685</v>
      </c>
      <c r="AI12" s="35">
        <f t="shared" si="14"/>
        <v>15141.140685000002</v>
      </c>
      <c r="AJ12" s="35">
        <f t="shared" si="15"/>
        <v>781.5630482</v>
      </c>
      <c r="AK12" s="35"/>
      <c r="AL12" s="35">
        <f>C12*$AM$6</f>
        <v>112.5085</v>
      </c>
      <c r="AM12" s="35">
        <f t="shared" si="16"/>
        <v>52.054632500000004</v>
      </c>
      <c r="AN12" s="35">
        <f t="shared" si="17"/>
        <v>164.5631325</v>
      </c>
      <c r="AO12" s="35">
        <f t="shared" si="18"/>
        <v>8.4945029</v>
      </c>
      <c r="AP12" s="35"/>
      <c r="AQ12" s="35">
        <f>C12*$AR$6</f>
        <v>112.5085</v>
      </c>
      <c r="AR12" s="35">
        <f t="shared" si="19"/>
        <v>52.054632500000004</v>
      </c>
      <c r="AS12" s="35">
        <f t="shared" si="20"/>
        <v>164.5631325</v>
      </c>
      <c r="AT12" s="35">
        <f t="shared" si="21"/>
        <v>8.4945029</v>
      </c>
      <c r="AU12" s="35"/>
      <c r="AV12" s="35">
        <f>C12*$AW$6</f>
        <v>44340.192</v>
      </c>
      <c r="AW12" s="35">
        <f t="shared" si="22"/>
        <v>20515.004640000003</v>
      </c>
      <c r="AX12" s="35">
        <f t="shared" si="23"/>
        <v>64855.19664000001</v>
      </c>
      <c r="AY12" s="35">
        <f t="shared" si="24"/>
        <v>3347.7283008000004</v>
      </c>
      <c r="BA12" s="35">
        <f>C12*$BB$6</f>
        <v>1577432.4845</v>
      </c>
      <c r="BB12" s="35">
        <f t="shared" si="25"/>
        <v>729835.2415525</v>
      </c>
      <c r="BC12" s="35">
        <f t="shared" si="26"/>
        <v>2307267.7260525003</v>
      </c>
      <c r="BD12" s="35">
        <f t="shared" si="27"/>
        <v>119097.7109653</v>
      </c>
      <c r="BF12" s="35">
        <f>C12*$BG$6</f>
        <v>15526.6285</v>
      </c>
      <c r="BG12" s="35">
        <f t="shared" si="28"/>
        <v>7183.7500325</v>
      </c>
      <c r="BH12" s="35">
        <f t="shared" si="29"/>
        <v>22710.3785325</v>
      </c>
      <c r="BI12" s="35">
        <f t="shared" si="30"/>
        <v>1172.2757909000002</v>
      </c>
      <c r="BK12" s="35">
        <f>C12*$BL$6</f>
        <v>25128.113</v>
      </c>
      <c r="BL12" s="35">
        <f t="shared" si="31"/>
        <v>11626.096585</v>
      </c>
      <c r="BM12" s="35">
        <f t="shared" si="32"/>
        <v>36754.209585000004</v>
      </c>
      <c r="BN12" s="35">
        <f t="shared" si="33"/>
        <v>1897.1973562</v>
      </c>
      <c r="BP12" s="35">
        <f>C12*$BQ$6</f>
        <v>1406.584</v>
      </c>
      <c r="BQ12" s="35">
        <f t="shared" si="34"/>
        <v>650.7882800000001</v>
      </c>
      <c r="BR12" s="35">
        <f t="shared" si="35"/>
        <v>2057.37228</v>
      </c>
      <c r="BS12" s="35">
        <f t="shared" si="36"/>
        <v>106.19848160000001</v>
      </c>
      <c r="BU12" s="35">
        <f>C12*$BV$6</f>
        <v>22.319499999999998</v>
      </c>
      <c r="BV12" s="35">
        <f t="shared" si="37"/>
        <v>10.326627499999999</v>
      </c>
      <c r="BW12" s="35">
        <f t="shared" si="38"/>
        <v>32.6461275</v>
      </c>
      <c r="BX12" s="35">
        <f t="shared" si="39"/>
        <v>1.6851443</v>
      </c>
      <c r="BZ12" s="35">
        <f>C12*$CA$6</f>
        <v>28059.711</v>
      </c>
      <c r="CA12" s="35">
        <f t="shared" si="40"/>
        <v>12982.467495</v>
      </c>
      <c r="CB12" s="35">
        <f t="shared" si="41"/>
        <v>41042.178495</v>
      </c>
      <c r="CC12" s="35">
        <f t="shared" si="42"/>
        <v>2118.5359014</v>
      </c>
      <c r="CE12" s="35">
        <f>C12*$CF$6</f>
        <v>860466.3744999999</v>
      </c>
      <c r="CF12" s="35">
        <f t="shared" si="43"/>
        <v>398114.4616025</v>
      </c>
      <c r="CG12" s="35">
        <f t="shared" si="44"/>
        <v>1258580.8361024999</v>
      </c>
      <c r="CH12" s="35">
        <f t="shared" si="45"/>
        <v>64966.0613513</v>
      </c>
      <c r="CJ12" s="35">
        <f>C12*$CK$6</f>
        <v>739838.1315</v>
      </c>
      <c r="CK12" s="35">
        <f t="shared" si="46"/>
        <v>342303.0441675</v>
      </c>
      <c r="CL12" s="5">
        <f t="shared" si="47"/>
        <v>1082141.1756675001</v>
      </c>
      <c r="CM12" s="35">
        <f t="shared" si="48"/>
        <v>55858.5098331</v>
      </c>
      <c r="CO12" s="35">
        <f>C12*$CP$6</f>
        <v>173462.599</v>
      </c>
      <c r="CP12" s="35">
        <f t="shared" si="49"/>
        <v>80256.441455</v>
      </c>
      <c r="CQ12" s="5">
        <f t="shared" si="50"/>
        <v>253719.04045499998</v>
      </c>
      <c r="CR12" s="35">
        <f t="shared" si="51"/>
        <v>13096.5975926</v>
      </c>
      <c r="CS12" s="5"/>
      <c r="CT12" s="35">
        <f>C12*$CU$6</f>
        <v>30117.204500000003</v>
      </c>
      <c r="CU12" s="35">
        <f t="shared" si="52"/>
        <v>13934.413952500001</v>
      </c>
      <c r="CV12" s="5">
        <f t="shared" si="53"/>
        <v>44051.618452500006</v>
      </c>
      <c r="CW12" s="35">
        <f t="shared" si="54"/>
        <v>2273.8786933</v>
      </c>
      <c r="CX12" s="5"/>
      <c r="CY12" s="5"/>
      <c r="CZ12" s="35"/>
      <c r="DA12" s="35">
        <f t="shared" si="55"/>
        <v>0</v>
      </c>
      <c r="DB12" s="35">
        <f t="shared" si="56"/>
        <v>0</v>
      </c>
      <c r="DC12" s="5"/>
      <c r="DD12" s="5"/>
      <c r="DE12" s="5"/>
      <c r="DF12" s="5"/>
      <c r="DG12" s="5"/>
      <c r="DH12" s="5"/>
      <c r="DI12" s="5"/>
      <c r="DJ12" s="5"/>
      <c r="DK12" s="5"/>
      <c r="DL12" s="5"/>
    </row>
    <row r="13" spans="1:116" ht="12.75">
      <c r="A13" s="36">
        <v>45200</v>
      </c>
      <c r="D13" s="3">
        <v>1993600</v>
      </c>
      <c r="E13" s="34">
        <f t="shared" si="0"/>
        <v>1993600</v>
      </c>
      <c r="F13" s="34">
        <v>343907</v>
      </c>
      <c r="G13" s="35"/>
      <c r="H13" s="35"/>
      <c r="I13" s="35">
        <v>414128</v>
      </c>
      <c r="J13" s="35">
        <f t="shared" si="1"/>
        <v>414128</v>
      </c>
      <c r="K13" s="35">
        <f>'Academic Project '!K13</f>
        <v>71439.28524949998</v>
      </c>
      <c r="M13" s="35"/>
      <c r="N13" s="34">
        <f t="shared" si="2"/>
        <v>1579472.4624</v>
      </c>
      <c r="O13" s="35">
        <f t="shared" si="3"/>
        <v>1579472.4624</v>
      </c>
      <c r="P13" s="34">
        <f t="shared" si="2"/>
        <v>272467.7147505</v>
      </c>
      <c r="Q13" s="35"/>
      <c r="R13" s="35"/>
      <c r="S13" s="35">
        <f t="shared" si="4"/>
        <v>24909.43392</v>
      </c>
      <c r="T13" s="35">
        <f t="shared" si="5"/>
        <v>24909.43392</v>
      </c>
      <c r="U13" s="35">
        <f t="shared" si="6"/>
        <v>4297.0147928999995</v>
      </c>
      <c r="W13" s="35"/>
      <c r="X13" s="35">
        <f t="shared" si="7"/>
        <v>86.92096000000001</v>
      </c>
      <c r="Y13" s="35">
        <f t="shared" si="8"/>
        <v>86.92096000000001</v>
      </c>
      <c r="Z13" s="35">
        <f t="shared" si="9"/>
        <v>14.994345200000001</v>
      </c>
      <c r="AB13" s="35"/>
      <c r="AC13" s="35">
        <f t="shared" si="10"/>
        <v>19829.94048</v>
      </c>
      <c r="AD13" s="35">
        <f t="shared" si="11"/>
        <v>19829.94048</v>
      </c>
      <c r="AE13" s="35">
        <f t="shared" si="12"/>
        <v>3420.7741476</v>
      </c>
      <c r="AG13" s="35"/>
      <c r="AH13" s="35">
        <f t="shared" si="13"/>
        <v>4530.65536</v>
      </c>
      <c r="AI13" s="35">
        <f t="shared" si="14"/>
        <v>4530.65536</v>
      </c>
      <c r="AJ13" s="35">
        <f t="shared" si="15"/>
        <v>781.5630482</v>
      </c>
      <c r="AK13" s="35"/>
      <c r="AL13" s="35"/>
      <c r="AM13" s="35">
        <f t="shared" si="16"/>
        <v>49.24192</v>
      </c>
      <c r="AN13" s="35">
        <f t="shared" si="17"/>
        <v>49.24192</v>
      </c>
      <c r="AO13" s="35">
        <f t="shared" si="18"/>
        <v>8.4945029</v>
      </c>
      <c r="AP13" s="35"/>
      <c r="AQ13" s="35"/>
      <c r="AR13" s="35">
        <f t="shared" si="19"/>
        <v>49.24192</v>
      </c>
      <c r="AS13" s="35">
        <f t="shared" si="20"/>
        <v>49.24192</v>
      </c>
      <c r="AT13" s="35">
        <f t="shared" si="21"/>
        <v>8.4945029</v>
      </c>
      <c r="AU13" s="35"/>
      <c r="AV13" s="35"/>
      <c r="AW13" s="35">
        <f t="shared" si="22"/>
        <v>19406.49984</v>
      </c>
      <c r="AX13" s="35">
        <f t="shared" si="23"/>
        <v>19406.49984</v>
      </c>
      <c r="AY13" s="35">
        <f t="shared" si="24"/>
        <v>3347.7283008000004</v>
      </c>
      <c r="BA13" s="35"/>
      <c r="BB13" s="35">
        <f t="shared" si="25"/>
        <v>690399.42944</v>
      </c>
      <c r="BC13" s="35">
        <f t="shared" si="26"/>
        <v>690399.42944</v>
      </c>
      <c r="BD13" s="35">
        <f t="shared" si="27"/>
        <v>119097.7109653</v>
      </c>
      <c r="BF13" s="35"/>
      <c r="BG13" s="35">
        <f t="shared" si="28"/>
        <v>6795.58432</v>
      </c>
      <c r="BH13" s="35">
        <f t="shared" si="29"/>
        <v>6795.58432</v>
      </c>
      <c r="BI13" s="35">
        <f t="shared" si="30"/>
        <v>1172.2757909000002</v>
      </c>
      <c r="BK13" s="35"/>
      <c r="BL13" s="35">
        <f t="shared" si="31"/>
        <v>10997.89376</v>
      </c>
      <c r="BM13" s="35">
        <f t="shared" si="32"/>
        <v>10997.89376</v>
      </c>
      <c r="BN13" s="35">
        <f t="shared" si="33"/>
        <v>1897.1973562</v>
      </c>
      <c r="BP13" s="35"/>
      <c r="BQ13" s="35">
        <f t="shared" si="34"/>
        <v>615.62368</v>
      </c>
      <c r="BR13" s="35">
        <f t="shared" si="35"/>
        <v>615.62368</v>
      </c>
      <c r="BS13" s="35">
        <f t="shared" si="36"/>
        <v>106.19848160000001</v>
      </c>
      <c r="BU13" s="35"/>
      <c r="BV13" s="35">
        <f t="shared" si="37"/>
        <v>9.76864</v>
      </c>
      <c r="BW13" s="35">
        <f t="shared" si="38"/>
        <v>9.76864</v>
      </c>
      <c r="BX13" s="35">
        <f t="shared" si="39"/>
        <v>1.6851443</v>
      </c>
      <c r="BZ13" s="35"/>
      <c r="CA13" s="35">
        <f t="shared" si="40"/>
        <v>12280.97472</v>
      </c>
      <c r="CB13" s="35">
        <f t="shared" si="41"/>
        <v>12280.97472</v>
      </c>
      <c r="CC13" s="35">
        <f t="shared" si="42"/>
        <v>2118.5359014</v>
      </c>
      <c r="CE13" s="35"/>
      <c r="CF13" s="35">
        <f t="shared" si="43"/>
        <v>376602.80224</v>
      </c>
      <c r="CG13" s="35">
        <f t="shared" si="44"/>
        <v>376602.80224</v>
      </c>
      <c r="CH13" s="35">
        <f t="shared" si="45"/>
        <v>64966.0613513</v>
      </c>
      <c r="CJ13" s="35"/>
      <c r="CK13" s="35">
        <f t="shared" si="46"/>
        <v>323807.09088</v>
      </c>
      <c r="CL13" s="5">
        <f t="shared" si="47"/>
        <v>323807.09088</v>
      </c>
      <c r="CM13" s="35">
        <f t="shared" si="48"/>
        <v>55858.5098331</v>
      </c>
      <c r="CO13" s="35"/>
      <c r="CP13" s="35">
        <f t="shared" si="49"/>
        <v>75919.87647999999</v>
      </c>
      <c r="CQ13" s="5">
        <f t="shared" si="50"/>
        <v>75919.87647999999</v>
      </c>
      <c r="CR13" s="35">
        <f t="shared" si="51"/>
        <v>13096.5975926</v>
      </c>
      <c r="CS13" s="5"/>
      <c r="CT13" s="35"/>
      <c r="CU13" s="35">
        <f t="shared" si="52"/>
        <v>13181.48384</v>
      </c>
      <c r="CV13" s="5">
        <f t="shared" si="53"/>
        <v>13181.48384</v>
      </c>
      <c r="CW13" s="35">
        <f t="shared" si="54"/>
        <v>2273.8786933</v>
      </c>
      <c r="CX13" s="5"/>
      <c r="CY13" s="5"/>
      <c r="CZ13" s="35"/>
      <c r="DA13" s="35">
        <f t="shared" si="55"/>
        <v>0</v>
      </c>
      <c r="DB13" s="35">
        <f t="shared" si="56"/>
        <v>0</v>
      </c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ht="12.75">
      <c r="A14" s="36">
        <v>45383</v>
      </c>
      <c r="C14" s="3">
        <v>4780000</v>
      </c>
      <c r="D14" s="3">
        <v>1993600</v>
      </c>
      <c r="E14" s="34">
        <f t="shared" si="0"/>
        <v>6773600</v>
      </c>
      <c r="F14" s="34">
        <v>343907</v>
      </c>
      <c r="G14" s="35"/>
      <c r="H14" s="35">
        <v>992942</v>
      </c>
      <c r="I14" s="35">
        <v>414128</v>
      </c>
      <c r="J14" s="35">
        <f t="shared" si="1"/>
        <v>1407070</v>
      </c>
      <c r="K14" s="35">
        <f>'Academic Project '!K14</f>
        <v>71439.28524949998</v>
      </c>
      <c r="M14" s="35">
        <f>R14+W14+AB14+AG14+AL14+AQ14+AV14+BA14+BF14+BK14+BP14+BU14+BZ14+CE14+CJ14+CO14+CT14</f>
        <v>3787057.7700000005</v>
      </c>
      <c r="N14" s="34">
        <f t="shared" si="2"/>
        <v>1579472.4624</v>
      </c>
      <c r="O14" s="35">
        <f t="shared" si="3"/>
        <v>5366530.2324</v>
      </c>
      <c r="P14" s="34">
        <f t="shared" si="2"/>
        <v>272467.7147505</v>
      </c>
      <c r="Q14" s="35"/>
      <c r="R14" s="35">
        <f>C14*$S$6</f>
        <v>59724.666</v>
      </c>
      <c r="S14" s="35">
        <f t="shared" si="4"/>
        <v>24909.43392</v>
      </c>
      <c r="T14" s="35">
        <f t="shared" si="5"/>
        <v>84634.09992</v>
      </c>
      <c r="U14" s="35">
        <f t="shared" si="6"/>
        <v>4297.0147928999995</v>
      </c>
      <c r="W14" s="35">
        <f>C14*$X$6</f>
        <v>208.40800000000002</v>
      </c>
      <c r="X14" s="35">
        <f t="shared" si="7"/>
        <v>86.92096000000001</v>
      </c>
      <c r="Y14" s="35">
        <f t="shared" si="8"/>
        <v>295.32896000000005</v>
      </c>
      <c r="Z14" s="35">
        <f t="shared" si="9"/>
        <v>14.994345200000001</v>
      </c>
      <c r="AB14" s="35">
        <f>C14*$AC$6</f>
        <v>47545.704000000005</v>
      </c>
      <c r="AC14" s="35">
        <f t="shared" si="10"/>
        <v>19829.94048</v>
      </c>
      <c r="AD14" s="35">
        <f t="shared" si="11"/>
        <v>67375.64448</v>
      </c>
      <c r="AE14" s="35">
        <f t="shared" si="12"/>
        <v>3420.7741476</v>
      </c>
      <c r="AG14" s="35">
        <f>C14*$AH$6</f>
        <v>10863.028</v>
      </c>
      <c r="AH14" s="35">
        <f t="shared" si="13"/>
        <v>4530.65536</v>
      </c>
      <c r="AI14" s="35">
        <f t="shared" si="14"/>
        <v>15393.683359999999</v>
      </c>
      <c r="AJ14" s="35">
        <f t="shared" si="15"/>
        <v>781.5630482</v>
      </c>
      <c r="AK14" s="35"/>
      <c r="AL14" s="35">
        <f>C14*$AM$6</f>
        <v>118.066</v>
      </c>
      <c r="AM14" s="35">
        <f t="shared" si="16"/>
        <v>49.24192</v>
      </c>
      <c r="AN14" s="35">
        <f t="shared" si="17"/>
        <v>167.30792</v>
      </c>
      <c r="AO14" s="35">
        <f t="shared" si="18"/>
        <v>8.4945029</v>
      </c>
      <c r="AP14" s="35"/>
      <c r="AQ14" s="35">
        <f>C14*$AR$6</f>
        <v>118.066</v>
      </c>
      <c r="AR14" s="35">
        <f t="shared" si="19"/>
        <v>49.24192</v>
      </c>
      <c r="AS14" s="35">
        <f t="shared" si="20"/>
        <v>167.30792</v>
      </c>
      <c r="AT14" s="35">
        <f t="shared" si="21"/>
        <v>8.4945029</v>
      </c>
      <c r="AU14" s="35"/>
      <c r="AV14" s="35">
        <f>C14*$AW$6</f>
        <v>46530.432</v>
      </c>
      <c r="AW14" s="35">
        <f t="shared" si="22"/>
        <v>19406.49984</v>
      </c>
      <c r="AX14" s="35">
        <f t="shared" si="23"/>
        <v>65936.93184</v>
      </c>
      <c r="AY14" s="35">
        <f t="shared" si="24"/>
        <v>3347.7283008000004</v>
      </c>
      <c r="BA14" s="35">
        <f>C14*$BB$6</f>
        <v>1655351.762</v>
      </c>
      <c r="BB14" s="35">
        <f t="shared" si="25"/>
        <v>690399.42944</v>
      </c>
      <c r="BC14" s="35">
        <f t="shared" si="26"/>
        <v>2345751.19144</v>
      </c>
      <c r="BD14" s="35">
        <f t="shared" si="27"/>
        <v>119097.7109653</v>
      </c>
      <c r="BF14" s="35">
        <f>C14*$BG$6</f>
        <v>16293.586000000001</v>
      </c>
      <c r="BG14" s="35">
        <f t="shared" si="28"/>
        <v>6795.58432</v>
      </c>
      <c r="BH14" s="35">
        <f t="shared" si="29"/>
        <v>23089.17032</v>
      </c>
      <c r="BI14" s="35">
        <f t="shared" si="30"/>
        <v>1172.2757909000002</v>
      </c>
      <c r="BK14" s="35">
        <f>C14*$BL$6</f>
        <v>26369.347999999998</v>
      </c>
      <c r="BL14" s="35">
        <f t="shared" si="31"/>
        <v>10997.89376</v>
      </c>
      <c r="BM14" s="35">
        <f t="shared" si="32"/>
        <v>37367.24176</v>
      </c>
      <c r="BN14" s="35">
        <f t="shared" si="33"/>
        <v>1897.1973562</v>
      </c>
      <c r="BP14" s="35">
        <f>C14*$BQ$6</f>
        <v>1476.064</v>
      </c>
      <c r="BQ14" s="35">
        <f t="shared" si="34"/>
        <v>615.62368</v>
      </c>
      <c r="BR14" s="35">
        <f t="shared" si="35"/>
        <v>2091.68768</v>
      </c>
      <c r="BS14" s="35">
        <f t="shared" si="36"/>
        <v>106.19848160000001</v>
      </c>
      <c r="BU14" s="35">
        <f>C14*$BV$6</f>
        <v>23.421999999999997</v>
      </c>
      <c r="BV14" s="35">
        <f t="shared" si="37"/>
        <v>9.76864</v>
      </c>
      <c r="BW14" s="35">
        <f t="shared" si="38"/>
        <v>33.190639999999995</v>
      </c>
      <c r="BX14" s="35">
        <f t="shared" si="39"/>
        <v>1.6851443</v>
      </c>
      <c r="BZ14" s="35">
        <f>C14*$CA$6</f>
        <v>29445.756</v>
      </c>
      <c r="CA14" s="35">
        <f t="shared" si="40"/>
        <v>12280.97472</v>
      </c>
      <c r="CB14" s="35">
        <f t="shared" si="41"/>
        <v>41726.73072</v>
      </c>
      <c r="CC14" s="35">
        <f t="shared" si="42"/>
        <v>2118.5359014</v>
      </c>
      <c r="CE14" s="35">
        <f>C14*$CF$6</f>
        <v>902970.2019999999</v>
      </c>
      <c r="CF14" s="35">
        <f t="shared" si="43"/>
        <v>376602.80224</v>
      </c>
      <c r="CG14" s="35">
        <f t="shared" si="44"/>
        <v>1279573.00424</v>
      </c>
      <c r="CH14" s="35">
        <f t="shared" si="45"/>
        <v>64966.0613513</v>
      </c>
      <c r="CJ14" s="35">
        <f>C14*$CK$6</f>
        <v>776383.374</v>
      </c>
      <c r="CK14" s="35">
        <f t="shared" si="46"/>
        <v>323807.09088</v>
      </c>
      <c r="CL14" s="5">
        <f t="shared" si="47"/>
        <v>1100190.4648799999</v>
      </c>
      <c r="CM14" s="35">
        <f t="shared" si="48"/>
        <v>55858.5098331</v>
      </c>
      <c r="CO14" s="35">
        <f>C14*$CP$6</f>
        <v>182031.004</v>
      </c>
      <c r="CP14" s="35">
        <f t="shared" si="49"/>
        <v>75919.87647999999</v>
      </c>
      <c r="CQ14" s="5">
        <f t="shared" si="50"/>
        <v>257950.88048</v>
      </c>
      <c r="CR14" s="35">
        <f t="shared" si="51"/>
        <v>13096.5975926</v>
      </c>
      <c r="CS14" s="5"/>
      <c r="CT14" s="35">
        <f>C14*$CU$6</f>
        <v>31604.882</v>
      </c>
      <c r="CU14" s="35">
        <f t="shared" si="52"/>
        <v>13181.48384</v>
      </c>
      <c r="CV14" s="5">
        <f t="shared" si="53"/>
        <v>44786.36584</v>
      </c>
      <c r="CW14" s="35">
        <f t="shared" si="54"/>
        <v>2273.8786933</v>
      </c>
      <c r="CX14" s="5"/>
      <c r="CY14" s="5"/>
      <c r="CZ14" s="35"/>
      <c r="DA14" s="35">
        <f t="shared" si="55"/>
        <v>0</v>
      </c>
      <c r="DB14" s="35">
        <f t="shared" si="56"/>
        <v>0</v>
      </c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ht="12.75">
      <c r="A15" s="36">
        <v>45566</v>
      </c>
      <c r="D15" s="3">
        <v>1874100</v>
      </c>
      <c r="E15" s="34">
        <f t="shared" si="0"/>
        <v>1874100</v>
      </c>
      <c r="F15" s="34">
        <v>343907</v>
      </c>
      <c r="G15" s="35"/>
      <c r="H15" s="35"/>
      <c r="I15" s="35">
        <v>389304</v>
      </c>
      <c r="J15" s="35">
        <f t="shared" si="1"/>
        <v>389304</v>
      </c>
      <c r="K15" s="35">
        <f>'Academic Project '!K15</f>
        <v>71439.28524949998</v>
      </c>
      <c r="M15" s="35"/>
      <c r="N15" s="34">
        <f t="shared" si="2"/>
        <v>1484796.01815</v>
      </c>
      <c r="O15" s="35">
        <f t="shared" si="3"/>
        <v>1484796.01815</v>
      </c>
      <c r="P15" s="34">
        <f t="shared" si="2"/>
        <v>272467.7147505</v>
      </c>
      <c r="Q15" s="35"/>
      <c r="R15" s="35"/>
      <c r="S15" s="35">
        <f t="shared" si="4"/>
        <v>23416.31727</v>
      </c>
      <c r="T15" s="35">
        <f t="shared" si="5"/>
        <v>23416.31727</v>
      </c>
      <c r="U15" s="35">
        <f t="shared" si="6"/>
        <v>4297.0147928999995</v>
      </c>
      <c r="W15" s="35"/>
      <c r="X15" s="35">
        <f t="shared" si="7"/>
        <v>81.71076000000001</v>
      </c>
      <c r="Y15" s="35">
        <f t="shared" si="8"/>
        <v>81.71076000000001</v>
      </c>
      <c r="Z15" s="35">
        <f t="shared" si="9"/>
        <v>14.994345200000001</v>
      </c>
      <c r="AB15" s="35"/>
      <c r="AC15" s="35">
        <f t="shared" si="10"/>
        <v>18641.297880000002</v>
      </c>
      <c r="AD15" s="35">
        <f t="shared" si="11"/>
        <v>18641.297880000002</v>
      </c>
      <c r="AE15" s="35">
        <f t="shared" si="12"/>
        <v>3420.7741476</v>
      </c>
      <c r="AG15" s="35"/>
      <c r="AH15" s="35">
        <f t="shared" si="13"/>
        <v>4259.07966</v>
      </c>
      <c r="AI15" s="35">
        <f t="shared" si="14"/>
        <v>4259.07966</v>
      </c>
      <c r="AJ15" s="35">
        <f t="shared" si="15"/>
        <v>781.5630482</v>
      </c>
      <c r="AK15" s="35"/>
      <c r="AL15" s="35"/>
      <c r="AM15" s="35">
        <f t="shared" si="16"/>
        <v>46.29027</v>
      </c>
      <c r="AN15" s="35">
        <f t="shared" si="17"/>
        <v>46.29027</v>
      </c>
      <c r="AO15" s="35">
        <f t="shared" si="18"/>
        <v>8.4945029</v>
      </c>
      <c r="AP15" s="35"/>
      <c r="AQ15" s="35"/>
      <c r="AR15" s="35">
        <f t="shared" si="19"/>
        <v>46.29027</v>
      </c>
      <c r="AS15" s="35">
        <f t="shared" si="20"/>
        <v>46.29027</v>
      </c>
      <c r="AT15" s="35">
        <f t="shared" si="21"/>
        <v>8.4945029</v>
      </c>
      <c r="AU15" s="35"/>
      <c r="AV15" s="35"/>
      <c r="AW15" s="35">
        <f t="shared" si="22"/>
        <v>18243.23904</v>
      </c>
      <c r="AX15" s="35">
        <f t="shared" si="23"/>
        <v>18243.23904</v>
      </c>
      <c r="AY15" s="35">
        <f t="shared" si="24"/>
        <v>3347.7283008000004</v>
      </c>
      <c r="BA15" s="35"/>
      <c r="BB15" s="35">
        <f t="shared" si="25"/>
        <v>649015.63539</v>
      </c>
      <c r="BC15" s="35">
        <f t="shared" si="26"/>
        <v>649015.63539</v>
      </c>
      <c r="BD15" s="35">
        <f t="shared" si="27"/>
        <v>119097.7109653</v>
      </c>
      <c r="BF15" s="35"/>
      <c r="BG15" s="35">
        <f t="shared" si="28"/>
        <v>6388.24467</v>
      </c>
      <c r="BH15" s="35">
        <f t="shared" si="29"/>
        <v>6388.24467</v>
      </c>
      <c r="BI15" s="35">
        <f t="shared" si="30"/>
        <v>1172.2757909000002</v>
      </c>
      <c r="BK15" s="35"/>
      <c r="BL15" s="35">
        <f t="shared" si="31"/>
        <v>10338.66006</v>
      </c>
      <c r="BM15" s="35">
        <f t="shared" si="32"/>
        <v>10338.66006</v>
      </c>
      <c r="BN15" s="35">
        <f t="shared" si="33"/>
        <v>1897.1973562</v>
      </c>
      <c r="BP15" s="35"/>
      <c r="BQ15" s="35">
        <f t="shared" si="34"/>
        <v>578.72208</v>
      </c>
      <c r="BR15" s="35">
        <f t="shared" si="35"/>
        <v>578.72208</v>
      </c>
      <c r="BS15" s="35">
        <f t="shared" si="36"/>
        <v>106.19848160000001</v>
      </c>
      <c r="BU15" s="35"/>
      <c r="BV15" s="35">
        <f t="shared" si="37"/>
        <v>9.18309</v>
      </c>
      <c r="BW15" s="35">
        <f t="shared" si="38"/>
        <v>9.18309</v>
      </c>
      <c r="BX15" s="35">
        <f t="shared" si="39"/>
        <v>1.6851443</v>
      </c>
      <c r="BZ15" s="35"/>
      <c r="CA15" s="35">
        <f t="shared" si="40"/>
        <v>11544.830820000001</v>
      </c>
      <c r="CB15" s="35">
        <f t="shared" si="41"/>
        <v>11544.830820000001</v>
      </c>
      <c r="CC15" s="35">
        <f t="shared" si="42"/>
        <v>2118.5359014</v>
      </c>
      <c r="CE15" s="35"/>
      <c r="CF15" s="35">
        <f t="shared" si="43"/>
        <v>354028.54718999995</v>
      </c>
      <c r="CG15" s="35">
        <f t="shared" si="44"/>
        <v>354028.54718999995</v>
      </c>
      <c r="CH15" s="35">
        <f t="shared" si="45"/>
        <v>64966.0613513</v>
      </c>
      <c r="CJ15" s="35"/>
      <c r="CK15" s="35">
        <f t="shared" si="46"/>
        <v>304397.50653</v>
      </c>
      <c r="CL15" s="5">
        <f t="shared" si="47"/>
        <v>304397.50653</v>
      </c>
      <c r="CM15" s="35">
        <f t="shared" si="48"/>
        <v>55858.5098331</v>
      </c>
      <c r="CO15" s="35"/>
      <c r="CP15" s="35">
        <f t="shared" si="49"/>
        <v>71369.10138</v>
      </c>
      <c r="CQ15" s="5">
        <f t="shared" si="50"/>
        <v>71369.10138</v>
      </c>
      <c r="CR15" s="35">
        <f t="shared" si="51"/>
        <v>13096.5975926</v>
      </c>
      <c r="CS15" s="5"/>
      <c r="CT15" s="35"/>
      <c r="CU15" s="35">
        <f t="shared" si="52"/>
        <v>12391.36179</v>
      </c>
      <c r="CV15" s="5">
        <f t="shared" si="53"/>
        <v>12391.36179</v>
      </c>
      <c r="CW15" s="35">
        <f t="shared" si="54"/>
        <v>2273.8786933</v>
      </c>
      <c r="CX15" s="5"/>
      <c r="CY15" s="5"/>
      <c r="CZ15" s="35"/>
      <c r="DA15" s="35">
        <f t="shared" si="55"/>
        <v>0</v>
      </c>
      <c r="DB15" s="35">
        <f t="shared" si="56"/>
        <v>0</v>
      </c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ht="12.75">
      <c r="A16" s="36">
        <v>45748</v>
      </c>
      <c r="C16" s="3">
        <v>5020000</v>
      </c>
      <c r="D16" s="3">
        <v>1874100</v>
      </c>
      <c r="E16" s="34">
        <f t="shared" si="0"/>
        <v>6894100</v>
      </c>
      <c r="F16" s="34">
        <v>343907</v>
      </c>
      <c r="G16" s="35"/>
      <c r="H16" s="35">
        <v>1042797</v>
      </c>
      <c r="I16" s="35">
        <v>389304</v>
      </c>
      <c r="J16" s="35">
        <f t="shared" si="1"/>
        <v>1432101</v>
      </c>
      <c r="K16" s="35">
        <f>'Academic Project '!K16</f>
        <v>71439.28524949998</v>
      </c>
      <c r="M16" s="35">
        <f>R16+W16+AB16+AG16+AL16+AQ16+AV16+BA16+BF16+BK16+BP16+BU16+BZ16+CE16+CJ16+CO16+CT16</f>
        <v>3977202.9299999997</v>
      </c>
      <c r="N16" s="34">
        <f t="shared" si="2"/>
        <v>1484796.01815</v>
      </c>
      <c r="O16" s="35">
        <f t="shared" si="3"/>
        <v>5461998.94815</v>
      </c>
      <c r="P16" s="34">
        <f t="shared" si="2"/>
        <v>272467.7147505</v>
      </c>
      <c r="Q16" s="35"/>
      <c r="R16" s="35">
        <f>C16*$S$6</f>
        <v>62723.39399999999</v>
      </c>
      <c r="S16" s="35">
        <f t="shared" si="4"/>
        <v>23416.31727</v>
      </c>
      <c r="T16" s="35">
        <f t="shared" si="5"/>
        <v>86139.71127</v>
      </c>
      <c r="U16" s="35">
        <f t="shared" si="6"/>
        <v>4297.0147928999995</v>
      </c>
      <c r="W16" s="35">
        <f>C16*$X$6</f>
        <v>218.872</v>
      </c>
      <c r="X16" s="35">
        <f t="shared" si="7"/>
        <v>81.71076000000001</v>
      </c>
      <c r="Y16" s="35">
        <f t="shared" si="8"/>
        <v>300.58276</v>
      </c>
      <c r="Z16" s="35">
        <f t="shared" si="9"/>
        <v>14.994345200000001</v>
      </c>
      <c r="AB16" s="35">
        <f>C16*$AC$6</f>
        <v>49932.936</v>
      </c>
      <c r="AC16" s="35">
        <f t="shared" si="10"/>
        <v>18641.297880000002</v>
      </c>
      <c r="AD16" s="35">
        <f t="shared" si="11"/>
        <v>68574.23388</v>
      </c>
      <c r="AE16" s="35">
        <f t="shared" si="12"/>
        <v>3420.7741476</v>
      </c>
      <c r="AG16" s="35">
        <f>C16*$AH$6</f>
        <v>11408.452000000001</v>
      </c>
      <c r="AH16" s="35">
        <f t="shared" si="13"/>
        <v>4259.07966</v>
      </c>
      <c r="AI16" s="35">
        <f t="shared" si="14"/>
        <v>15667.53166</v>
      </c>
      <c r="AJ16" s="35">
        <f t="shared" si="15"/>
        <v>781.5630482</v>
      </c>
      <c r="AK16" s="35"/>
      <c r="AL16" s="35">
        <f>C16*$AM$6</f>
        <v>123.994</v>
      </c>
      <c r="AM16" s="35">
        <f t="shared" si="16"/>
        <v>46.29027</v>
      </c>
      <c r="AN16" s="35">
        <f t="shared" si="17"/>
        <v>170.28427</v>
      </c>
      <c r="AO16" s="35">
        <f t="shared" si="18"/>
        <v>8.4945029</v>
      </c>
      <c r="AP16" s="35"/>
      <c r="AQ16" s="35">
        <f>C16*$AR$6</f>
        <v>123.994</v>
      </c>
      <c r="AR16" s="35">
        <f t="shared" si="19"/>
        <v>46.29027</v>
      </c>
      <c r="AS16" s="35">
        <f t="shared" si="20"/>
        <v>170.28427</v>
      </c>
      <c r="AT16" s="35">
        <f t="shared" si="21"/>
        <v>8.4945029</v>
      </c>
      <c r="AU16" s="35"/>
      <c r="AV16" s="35">
        <f>C16*$AW$6</f>
        <v>48866.688</v>
      </c>
      <c r="AW16" s="35">
        <f t="shared" si="22"/>
        <v>18243.23904</v>
      </c>
      <c r="AX16" s="35">
        <f t="shared" si="23"/>
        <v>67109.92704000001</v>
      </c>
      <c r="AY16" s="35">
        <f t="shared" si="24"/>
        <v>3347.7283008000004</v>
      </c>
      <c r="BA16" s="35">
        <f>C16*$BB$6</f>
        <v>1738465.658</v>
      </c>
      <c r="BB16" s="35">
        <f t="shared" si="25"/>
        <v>649015.63539</v>
      </c>
      <c r="BC16" s="35">
        <f t="shared" si="26"/>
        <v>2387481.2933900002</v>
      </c>
      <c r="BD16" s="35">
        <f t="shared" si="27"/>
        <v>119097.7109653</v>
      </c>
      <c r="BF16" s="35">
        <f>C16*$BG$6</f>
        <v>17111.674000000003</v>
      </c>
      <c r="BG16" s="35">
        <f t="shared" si="28"/>
        <v>6388.24467</v>
      </c>
      <c r="BH16" s="35">
        <f t="shared" si="29"/>
        <v>23499.918670000003</v>
      </c>
      <c r="BI16" s="35">
        <f t="shared" si="30"/>
        <v>1172.2757909000002</v>
      </c>
      <c r="BK16" s="35">
        <f>C16*$BL$6</f>
        <v>27693.332</v>
      </c>
      <c r="BL16" s="35">
        <f t="shared" si="31"/>
        <v>10338.66006</v>
      </c>
      <c r="BM16" s="35">
        <f t="shared" si="32"/>
        <v>38031.99206</v>
      </c>
      <c r="BN16" s="35">
        <f t="shared" si="33"/>
        <v>1897.1973562</v>
      </c>
      <c r="BP16" s="35">
        <f>C16*$BQ$6</f>
        <v>1550.1760000000002</v>
      </c>
      <c r="BQ16" s="35">
        <f t="shared" si="34"/>
        <v>578.72208</v>
      </c>
      <c r="BR16" s="35">
        <f t="shared" si="35"/>
        <v>2128.89808</v>
      </c>
      <c r="BS16" s="35">
        <f t="shared" si="36"/>
        <v>106.19848160000001</v>
      </c>
      <c r="BU16" s="35">
        <f>C16*$BV$6</f>
        <v>24.598</v>
      </c>
      <c r="BV16" s="35">
        <f t="shared" si="37"/>
        <v>9.18309</v>
      </c>
      <c r="BW16" s="35">
        <f t="shared" si="38"/>
        <v>33.78109</v>
      </c>
      <c r="BX16" s="35">
        <f t="shared" si="39"/>
        <v>1.6851443</v>
      </c>
      <c r="BZ16" s="35">
        <f>C16*$CA$6</f>
        <v>30924.204</v>
      </c>
      <c r="CA16" s="35">
        <f t="shared" si="40"/>
        <v>11544.830820000001</v>
      </c>
      <c r="CB16" s="35">
        <f t="shared" si="41"/>
        <v>42469.03482</v>
      </c>
      <c r="CC16" s="35">
        <f t="shared" si="42"/>
        <v>2118.5359014</v>
      </c>
      <c r="CE16" s="35">
        <f>C16*$CF$6</f>
        <v>948307.6179999999</v>
      </c>
      <c r="CF16" s="35">
        <f t="shared" si="43"/>
        <v>354028.54718999995</v>
      </c>
      <c r="CG16" s="35">
        <f t="shared" si="44"/>
        <v>1302336.1651899999</v>
      </c>
      <c r="CH16" s="35">
        <f t="shared" si="45"/>
        <v>64966.0613513</v>
      </c>
      <c r="CJ16" s="35">
        <f>C16*$CK$6</f>
        <v>815364.966</v>
      </c>
      <c r="CK16" s="35">
        <f t="shared" si="46"/>
        <v>304397.50653</v>
      </c>
      <c r="CL16" s="5">
        <f t="shared" si="47"/>
        <v>1119762.47253</v>
      </c>
      <c r="CM16" s="35">
        <f t="shared" si="48"/>
        <v>55858.5098331</v>
      </c>
      <c r="CO16" s="35">
        <f>C16*$CP$6</f>
        <v>191170.636</v>
      </c>
      <c r="CP16" s="35">
        <f t="shared" si="49"/>
        <v>71369.10138</v>
      </c>
      <c r="CQ16" s="5">
        <f t="shared" si="50"/>
        <v>262539.73738</v>
      </c>
      <c r="CR16" s="35">
        <f t="shared" si="51"/>
        <v>13096.5975926</v>
      </c>
      <c r="CS16" s="5"/>
      <c r="CT16" s="35">
        <f>C16*$CU$6</f>
        <v>33191.738000000005</v>
      </c>
      <c r="CU16" s="35">
        <f t="shared" si="52"/>
        <v>12391.36179</v>
      </c>
      <c r="CV16" s="5">
        <f t="shared" si="53"/>
        <v>45583.09979000001</v>
      </c>
      <c r="CW16" s="35">
        <f t="shared" si="54"/>
        <v>2273.8786933</v>
      </c>
      <c r="CX16" s="5"/>
      <c r="CY16" s="5"/>
      <c r="CZ16" s="35"/>
      <c r="DA16" s="35">
        <f t="shared" si="55"/>
        <v>0</v>
      </c>
      <c r="DB16" s="35">
        <f t="shared" si="56"/>
        <v>0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ht="12.75">
      <c r="A17" s="36">
        <v>45931</v>
      </c>
      <c r="D17" s="3">
        <v>1748600</v>
      </c>
      <c r="E17" s="34">
        <f t="shared" si="0"/>
        <v>1748600</v>
      </c>
      <c r="F17" s="34">
        <v>343907</v>
      </c>
      <c r="G17" s="35"/>
      <c r="H17" s="35"/>
      <c r="I17" s="35">
        <v>363234</v>
      </c>
      <c r="J17" s="35">
        <f t="shared" si="1"/>
        <v>363234</v>
      </c>
      <c r="K17" s="35">
        <f>'Academic Project '!K17</f>
        <v>71439.28524949998</v>
      </c>
      <c r="M17" s="35"/>
      <c r="N17" s="34">
        <f t="shared" si="2"/>
        <v>1385365.9448999998</v>
      </c>
      <c r="O17" s="35">
        <f t="shared" si="3"/>
        <v>1385365.9448999998</v>
      </c>
      <c r="P17" s="34">
        <f t="shared" si="2"/>
        <v>272467.7147505</v>
      </c>
      <c r="Q17" s="35"/>
      <c r="R17" s="35"/>
      <c r="S17" s="35">
        <f t="shared" si="4"/>
        <v>21848.23242</v>
      </c>
      <c r="T17" s="35">
        <f t="shared" si="5"/>
        <v>21848.23242</v>
      </c>
      <c r="U17" s="35">
        <f t="shared" si="6"/>
        <v>4297.0147928999995</v>
      </c>
      <c r="W17" s="35"/>
      <c r="X17" s="35">
        <f t="shared" si="7"/>
        <v>76.23896</v>
      </c>
      <c r="Y17" s="35">
        <f t="shared" si="8"/>
        <v>76.23896</v>
      </c>
      <c r="Z17" s="35">
        <f t="shared" si="9"/>
        <v>14.994345200000001</v>
      </c>
      <c r="AB17" s="35"/>
      <c r="AC17" s="35">
        <f t="shared" si="10"/>
        <v>17392.97448</v>
      </c>
      <c r="AD17" s="35">
        <f t="shared" si="11"/>
        <v>17392.97448</v>
      </c>
      <c r="AE17" s="35">
        <f t="shared" si="12"/>
        <v>3420.7741476</v>
      </c>
      <c r="AG17" s="35"/>
      <c r="AH17" s="35">
        <f t="shared" si="13"/>
        <v>3973.86836</v>
      </c>
      <c r="AI17" s="35">
        <f t="shared" si="14"/>
        <v>3973.86836</v>
      </c>
      <c r="AJ17" s="35">
        <f t="shared" si="15"/>
        <v>781.5630482</v>
      </c>
      <c r="AK17" s="35"/>
      <c r="AL17" s="35"/>
      <c r="AM17" s="35">
        <f t="shared" si="16"/>
        <v>43.19042</v>
      </c>
      <c r="AN17" s="35">
        <f t="shared" si="17"/>
        <v>43.19042</v>
      </c>
      <c r="AO17" s="35">
        <f t="shared" si="18"/>
        <v>8.4945029</v>
      </c>
      <c r="AP17" s="35"/>
      <c r="AQ17" s="35"/>
      <c r="AR17" s="35">
        <f t="shared" si="19"/>
        <v>43.19042</v>
      </c>
      <c r="AS17" s="35">
        <f t="shared" si="20"/>
        <v>43.19042</v>
      </c>
      <c r="AT17" s="35">
        <f t="shared" si="21"/>
        <v>8.4945029</v>
      </c>
      <c r="AU17" s="35"/>
      <c r="AV17" s="35"/>
      <c r="AW17" s="35">
        <f t="shared" si="22"/>
        <v>17021.57184</v>
      </c>
      <c r="AX17" s="35">
        <f t="shared" si="23"/>
        <v>17021.57184</v>
      </c>
      <c r="AY17" s="35">
        <f t="shared" si="24"/>
        <v>3347.7283008000004</v>
      </c>
      <c r="BA17" s="35"/>
      <c r="BB17" s="35">
        <f t="shared" si="25"/>
        <v>605553.99394</v>
      </c>
      <c r="BC17" s="35">
        <f t="shared" si="26"/>
        <v>605553.99394</v>
      </c>
      <c r="BD17" s="35">
        <f t="shared" si="27"/>
        <v>119097.7109653</v>
      </c>
      <c r="BF17" s="35"/>
      <c r="BG17" s="35">
        <f t="shared" si="28"/>
        <v>5960.45282</v>
      </c>
      <c r="BH17" s="35">
        <f t="shared" si="29"/>
        <v>5960.45282</v>
      </c>
      <c r="BI17" s="35">
        <f t="shared" si="30"/>
        <v>1172.2757909000002</v>
      </c>
      <c r="BK17" s="35"/>
      <c r="BL17" s="35">
        <f t="shared" si="31"/>
        <v>9646.32676</v>
      </c>
      <c r="BM17" s="35">
        <f t="shared" si="32"/>
        <v>9646.32676</v>
      </c>
      <c r="BN17" s="35">
        <f t="shared" si="33"/>
        <v>1897.1973562</v>
      </c>
      <c r="BP17" s="35"/>
      <c r="BQ17" s="35">
        <f t="shared" si="34"/>
        <v>539.9676800000001</v>
      </c>
      <c r="BR17" s="35">
        <f t="shared" si="35"/>
        <v>539.9676800000001</v>
      </c>
      <c r="BS17" s="35">
        <f t="shared" si="36"/>
        <v>106.19848160000001</v>
      </c>
      <c r="BU17" s="35"/>
      <c r="BV17" s="35">
        <f t="shared" si="37"/>
        <v>8.56814</v>
      </c>
      <c r="BW17" s="35">
        <f t="shared" si="38"/>
        <v>8.56814</v>
      </c>
      <c r="BX17" s="35">
        <f t="shared" si="39"/>
        <v>1.6851443</v>
      </c>
      <c r="BZ17" s="35"/>
      <c r="CA17" s="35">
        <f t="shared" si="40"/>
        <v>10771.72572</v>
      </c>
      <c r="CB17" s="35">
        <f t="shared" si="41"/>
        <v>10771.72572</v>
      </c>
      <c r="CC17" s="35">
        <f t="shared" si="42"/>
        <v>2118.5359014</v>
      </c>
      <c r="CE17" s="35"/>
      <c r="CF17" s="35">
        <f t="shared" si="43"/>
        <v>330320.85673999996</v>
      </c>
      <c r="CG17" s="35">
        <f t="shared" si="44"/>
        <v>330320.85673999996</v>
      </c>
      <c r="CH17" s="35">
        <f t="shared" si="45"/>
        <v>64966.0613513</v>
      </c>
      <c r="CJ17" s="35"/>
      <c r="CK17" s="35">
        <f t="shared" si="46"/>
        <v>284013.38237999997</v>
      </c>
      <c r="CL17" s="5">
        <f t="shared" si="47"/>
        <v>284013.38237999997</v>
      </c>
      <c r="CM17" s="35">
        <f t="shared" si="48"/>
        <v>55858.5098331</v>
      </c>
      <c r="CO17" s="35"/>
      <c r="CP17" s="35">
        <f t="shared" si="49"/>
        <v>66589.83548</v>
      </c>
      <c r="CQ17" s="5">
        <f t="shared" si="50"/>
        <v>66589.83548</v>
      </c>
      <c r="CR17" s="35">
        <f t="shared" si="51"/>
        <v>13096.5975926</v>
      </c>
      <c r="CS17" s="5"/>
      <c r="CT17" s="35"/>
      <c r="CU17" s="35">
        <f t="shared" si="52"/>
        <v>11561.568340000002</v>
      </c>
      <c r="CV17" s="5">
        <f t="shared" si="53"/>
        <v>11561.568340000002</v>
      </c>
      <c r="CW17" s="35">
        <f t="shared" si="54"/>
        <v>2273.8786933</v>
      </c>
      <c r="CX17" s="5"/>
      <c r="CY17" s="5"/>
      <c r="CZ17" s="35"/>
      <c r="DA17" s="35">
        <f t="shared" si="55"/>
        <v>0</v>
      </c>
      <c r="DB17" s="35">
        <f t="shared" si="56"/>
        <v>0</v>
      </c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ht="12.75">
      <c r="A18" s="36">
        <v>46113</v>
      </c>
      <c r="C18" s="3">
        <v>5270000</v>
      </c>
      <c r="D18" s="3">
        <v>1748600</v>
      </c>
      <c r="E18" s="34">
        <f t="shared" si="0"/>
        <v>7018600</v>
      </c>
      <c r="F18" s="34">
        <v>343907</v>
      </c>
      <c r="G18" s="35"/>
      <c r="H18" s="35">
        <v>1094729</v>
      </c>
      <c r="I18" s="35">
        <v>363234</v>
      </c>
      <c r="J18" s="35">
        <f t="shared" si="1"/>
        <v>1457963</v>
      </c>
      <c r="K18" s="35">
        <f>'Academic Project '!K18</f>
        <v>71439.28524949998</v>
      </c>
      <c r="M18" s="35">
        <f>R18+W18+AB18+AG18+AL18+AQ18+AV18+BA18+BF18+BK18+BP18+BU18+BZ18+CE18+CJ18+CO18+CT18</f>
        <v>4175270.805</v>
      </c>
      <c r="N18" s="34">
        <f t="shared" si="2"/>
        <v>1385365.9448999998</v>
      </c>
      <c r="O18" s="35">
        <f t="shared" si="3"/>
        <v>5560636.7499</v>
      </c>
      <c r="P18" s="34">
        <f t="shared" si="2"/>
        <v>272467.7147505</v>
      </c>
      <c r="Q18" s="35"/>
      <c r="R18" s="35">
        <f>C18*$S$6</f>
        <v>65847.06899999999</v>
      </c>
      <c r="S18" s="35">
        <f t="shared" si="4"/>
        <v>21848.23242</v>
      </c>
      <c r="T18" s="35">
        <f t="shared" si="5"/>
        <v>87695.30141999999</v>
      </c>
      <c r="U18" s="35">
        <f t="shared" si="6"/>
        <v>4297.0147928999995</v>
      </c>
      <c r="W18" s="35">
        <f>C18*$X$6</f>
        <v>229.77200000000002</v>
      </c>
      <c r="X18" s="35">
        <f t="shared" si="7"/>
        <v>76.23896</v>
      </c>
      <c r="Y18" s="35">
        <f t="shared" si="8"/>
        <v>306.01096</v>
      </c>
      <c r="Z18" s="35">
        <f t="shared" si="9"/>
        <v>14.994345200000001</v>
      </c>
      <c r="AB18" s="35">
        <f>C18*$AC$6</f>
        <v>52419.636000000006</v>
      </c>
      <c r="AC18" s="35">
        <f t="shared" si="10"/>
        <v>17392.97448</v>
      </c>
      <c r="AD18" s="35">
        <f t="shared" si="11"/>
        <v>69812.61048</v>
      </c>
      <c r="AE18" s="35">
        <f t="shared" si="12"/>
        <v>3420.7741476</v>
      </c>
      <c r="AG18" s="35">
        <f>C18*$AH$6</f>
        <v>11976.602</v>
      </c>
      <c r="AH18" s="35">
        <f t="shared" si="13"/>
        <v>3973.86836</v>
      </c>
      <c r="AI18" s="35">
        <f t="shared" si="14"/>
        <v>15950.470360000001</v>
      </c>
      <c r="AJ18" s="35">
        <f t="shared" si="15"/>
        <v>781.5630482</v>
      </c>
      <c r="AK18" s="35"/>
      <c r="AL18" s="35">
        <f>C18*$AM$6</f>
        <v>130.169</v>
      </c>
      <c r="AM18" s="35">
        <f t="shared" si="16"/>
        <v>43.19042</v>
      </c>
      <c r="AN18" s="35">
        <f t="shared" si="17"/>
        <v>173.35942</v>
      </c>
      <c r="AO18" s="35">
        <f t="shared" si="18"/>
        <v>8.4945029</v>
      </c>
      <c r="AP18" s="35"/>
      <c r="AQ18" s="35">
        <f>C18*$AR$6</f>
        <v>130.169</v>
      </c>
      <c r="AR18" s="35">
        <f t="shared" si="19"/>
        <v>43.19042</v>
      </c>
      <c r="AS18" s="35">
        <f t="shared" si="20"/>
        <v>173.35942</v>
      </c>
      <c r="AT18" s="35">
        <f t="shared" si="21"/>
        <v>8.4945029</v>
      </c>
      <c r="AU18" s="35"/>
      <c r="AV18" s="35">
        <f>C18*$AW$6</f>
        <v>51300.288</v>
      </c>
      <c r="AW18" s="35">
        <f t="shared" si="22"/>
        <v>17021.57184</v>
      </c>
      <c r="AX18" s="35">
        <f t="shared" si="23"/>
        <v>68321.85984</v>
      </c>
      <c r="AY18" s="35">
        <f t="shared" si="24"/>
        <v>3347.7283008000004</v>
      </c>
      <c r="BA18" s="35">
        <f>C18*$BB$6</f>
        <v>1825042.633</v>
      </c>
      <c r="BB18" s="35">
        <f t="shared" si="25"/>
        <v>605553.99394</v>
      </c>
      <c r="BC18" s="35">
        <f t="shared" si="26"/>
        <v>2430596.62694</v>
      </c>
      <c r="BD18" s="35">
        <f t="shared" si="27"/>
        <v>119097.7109653</v>
      </c>
      <c r="BF18" s="35">
        <f>C18*$BG$6</f>
        <v>17963.849000000002</v>
      </c>
      <c r="BG18" s="35">
        <f t="shared" si="28"/>
        <v>5960.45282</v>
      </c>
      <c r="BH18" s="35">
        <f t="shared" si="29"/>
        <v>23924.30182</v>
      </c>
      <c r="BI18" s="35">
        <f t="shared" si="30"/>
        <v>1172.2757909000002</v>
      </c>
      <c r="BK18" s="35">
        <f>C18*$BL$6</f>
        <v>29072.482</v>
      </c>
      <c r="BL18" s="35">
        <f t="shared" si="31"/>
        <v>9646.32676</v>
      </c>
      <c r="BM18" s="35">
        <f t="shared" si="32"/>
        <v>38718.80876</v>
      </c>
      <c r="BN18" s="35">
        <f t="shared" si="33"/>
        <v>1897.1973562</v>
      </c>
      <c r="BP18" s="35">
        <f>C18*$BQ$6</f>
        <v>1627.3760000000002</v>
      </c>
      <c r="BQ18" s="35">
        <f t="shared" si="34"/>
        <v>539.9676800000001</v>
      </c>
      <c r="BR18" s="35">
        <f t="shared" si="35"/>
        <v>2167.3436800000004</v>
      </c>
      <c r="BS18" s="35">
        <f t="shared" si="36"/>
        <v>106.19848160000001</v>
      </c>
      <c r="BU18" s="35">
        <f>C18*$BV$6</f>
        <v>25.822999999999997</v>
      </c>
      <c r="BV18" s="35">
        <f t="shared" si="37"/>
        <v>8.56814</v>
      </c>
      <c r="BW18" s="35">
        <f t="shared" si="38"/>
        <v>34.39113999999999</v>
      </c>
      <c r="BX18" s="35">
        <f t="shared" si="39"/>
        <v>1.6851443</v>
      </c>
      <c r="BZ18" s="35">
        <f>C18*$CA$6</f>
        <v>32464.254</v>
      </c>
      <c r="CA18" s="35">
        <f t="shared" si="40"/>
        <v>10771.72572</v>
      </c>
      <c r="CB18" s="35">
        <f t="shared" si="41"/>
        <v>43235.97972</v>
      </c>
      <c r="CC18" s="35">
        <f t="shared" si="42"/>
        <v>2118.5359014</v>
      </c>
      <c r="CE18" s="35">
        <f>C18*$CF$6</f>
        <v>995534.0929999999</v>
      </c>
      <c r="CF18" s="35">
        <f t="shared" si="43"/>
        <v>330320.85673999996</v>
      </c>
      <c r="CG18" s="35">
        <f t="shared" si="44"/>
        <v>1325854.9497399998</v>
      </c>
      <c r="CH18" s="35">
        <f t="shared" si="45"/>
        <v>64966.0613513</v>
      </c>
      <c r="CJ18" s="35">
        <f>C18*$CK$6</f>
        <v>855970.791</v>
      </c>
      <c r="CK18" s="35">
        <f t="shared" si="46"/>
        <v>284013.38237999997</v>
      </c>
      <c r="CL18" s="5">
        <f t="shared" si="47"/>
        <v>1139984.17338</v>
      </c>
      <c r="CM18" s="35">
        <f t="shared" si="48"/>
        <v>55858.5098331</v>
      </c>
      <c r="CO18" s="35">
        <f>C18*$CP$6</f>
        <v>200691.08599999998</v>
      </c>
      <c r="CP18" s="35">
        <f t="shared" si="49"/>
        <v>66589.83548</v>
      </c>
      <c r="CQ18" s="5">
        <f t="shared" si="50"/>
        <v>267280.92147999996</v>
      </c>
      <c r="CR18" s="35">
        <f t="shared" si="51"/>
        <v>13096.5975926</v>
      </c>
      <c r="CS18" s="5"/>
      <c r="CT18" s="35">
        <f>C18*$CU$6</f>
        <v>34844.713</v>
      </c>
      <c r="CU18" s="35">
        <f t="shared" si="52"/>
        <v>11561.568340000002</v>
      </c>
      <c r="CV18" s="5">
        <f t="shared" si="53"/>
        <v>46406.28134</v>
      </c>
      <c r="CW18" s="35">
        <f t="shared" si="54"/>
        <v>2273.8786933</v>
      </c>
      <c r="CX18" s="5"/>
      <c r="CY18" s="5"/>
      <c r="CZ18" s="35"/>
      <c r="DA18" s="35">
        <f t="shared" si="55"/>
        <v>0</v>
      </c>
      <c r="DB18" s="35">
        <f t="shared" si="56"/>
        <v>0</v>
      </c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ht="12.75">
      <c r="A19" s="36">
        <v>46296</v>
      </c>
      <c r="D19" s="3">
        <v>1616850</v>
      </c>
      <c r="E19" s="34">
        <f t="shared" si="0"/>
        <v>1616850</v>
      </c>
      <c r="F19" s="34">
        <v>343907</v>
      </c>
      <c r="G19" s="35"/>
      <c r="H19" s="35"/>
      <c r="I19" s="35">
        <v>335866</v>
      </c>
      <c r="J19" s="35">
        <f t="shared" si="1"/>
        <v>335866</v>
      </c>
      <c r="K19" s="35">
        <f>'Academic Project '!K19</f>
        <v>71439.28524949998</v>
      </c>
      <c r="M19" s="35"/>
      <c r="N19" s="34">
        <f t="shared" si="2"/>
        <v>1280984.1747749997</v>
      </c>
      <c r="O19" s="35">
        <f t="shared" si="3"/>
        <v>1280984.1747749997</v>
      </c>
      <c r="P19" s="34">
        <f t="shared" si="2"/>
        <v>272467.7147505</v>
      </c>
      <c r="Q19" s="35"/>
      <c r="R19" s="35"/>
      <c r="S19" s="35">
        <f t="shared" si="4"/>
        <v>20202.055695</v>
      </c>
      <c r="T19" s="35">
        <f t="shared" si="5"/>
        <v>20202.055695</v>
      </c>
      <c r="U19" s="35">
        <f t="shared" si="6"/>
        <v>4297.0147928999995</v>
      </c>
      <c r="W19" s="35"/>
      <c r="X19" s="35">
        <f t="shared" si="7"/>
        <v>70.49466000000001</v>
      </c>
      <c r="Y19" s="35">
        <f t="shared" si="8"/>
        <v>70.49466000000001</v>
      </c>
      <c r="Z19" s="35">
        <f t="shared" si="9"/>
        <v>14.994345200000001</v>
      </c>
      <c r="AB19" s="35"/>
      <c r="AC19" s="35">
        <f t="shared" si="10"/>
        <v>16082.48358</v>
      </c>
      <c r="AD19" s="35">
        <f t="shared" si="11"/>
        <v>16082.48358</v>
      </c>
      <c r="AE19" s="35">
        <f t="shared" si="12"/>
        <v>3420.7741476</v>
      </c>
      <c r="AG19" s="35"/>
      <c r="AH19" s="35">
        <f t="shared" si="13"/>
        <v>3674.45331</v>
      </c>
      <c r="AI19" s="35">
        <f t="shared" si="14"/>
        <v>3674.45331</v>
      </c>
      <c r="AJ19" s="35">
        <f t="shared" si="15"/>
        <v>781.5630482</v>
      </c>
      <c r="AK19" s="35"/>
      <c r="AL19" s="35"/>
      <c r="AM19" s="35">
        <f t="shared" si="16"/>
        <v>39.936195</v>
      </c>
      <c r="AN19" s="35">
        <f t="shared" si="17"/>
        <v>39.936195</v>
      </c>
      <c r="AO19" s="35">
        <f t="shared" si="18"/>
        <v>8.4945029</v>
      </c>
      <c r="AP19" s="35"/>
      <c r="AQ19" s="35"/>
      <c r="AR19" s="35">
        <f t="shared" si="19"/>
        <v>39.936195</v>
      </c>
      <c r="AS19" s="35">
        <f t="shared" si="20"/>
        <v>39.936195</v>
      </c>
      <c r="AT19" s="35">
        <f t="shared" si="21"/>
        <v>8.4945029</v>
      </c>
      <c r="AU19" s="35"/>
      <c r="AV19" s="35"/>
      <c r="AW19" s="35">
        <f t="shared" si="22"/>
        <v>15739.06464</v>
      </c>
      <c r="AX19" s="35">
        <f t="shared" si="23"/>
        <v>15739.06464</v>
      </c>
      <c r="AY19" s="35">
        <f t="shared" si="24"/>
        <v>3347.7283008000004</v>
      </c>
      <c r="BA19" s="35"/>
      <c r="BB19" s="35">
        <f t="shared" si="25"/>
        <v>559927.928115</v>
      </c>
      <c r="BC19" s="35">
        <f t="shared" si="26"/>
        <v>559927.928115</v>
      </c>
      <c r="BD19" s="35">
        <f t="shared" si="27"/>
        <v>119097.7109653</v>
      </c>
      <c r="BF19" s="35"/>
      <c r="BG19" s="35">
        <f t="shared" si="28"/>
        <v>5511.356595</v>
      </c>
      <c r="BH19" s="35">
        <f t="shared" si="29"/>
        <v>5511.356595</v>
      </c>
      <c r="BI19" s="35">
        <f t="shared" si="30"/>
        <v>1172.2757909000002</v>
      </c>
      <c r="BK19" s="35"/>
      <c r="BL19" s="35">
        <f t="shared" si="31"/>
        <v>8919.51471</v>
      </c>
      <c r="BM19" s="35">
        <f t="shared" si="32"/>
        <v>8919.51471</v>
      </c>
      <c r="BN19" s="35">
        <f t="shared" si="33"/>
        <v>1897.1973562</v>
      </c>
      <c r="BP19" s="35"/>
      <c r="BQ19" s="35">
        <f t="shared" si="34"/>
        <v>499.28328000000005</v>
      </c>
      <c r="BR19" s="35">
        <f t="shared" si="35"/>
        <v>499.28328000000005</v>
      </c>
      <c r="BS19" s="35">
        <f t="shared" si="36"/>
        <v>106.19848160000001</v>
      </c>
      <c r="BU19" s="35"/>
      <c r="BV19" s="35">
        <f t="shared" si="37"/>
        <v>7.922565</v>
      </c>
      <c r="BW19" s="35">
        <f t="shared" si="38"/>
        <v>7.922565</v>
      </c>
      <c r="BX19" s="35">
        <f t="shared" si="39"/>
        <v>1.6851443</v>
      </c>
      <c r="BZ19" s="35"/>
      <c r="CA19" s="35">
        <f t="shared" si="40"/>
        <v>9960.11937</v>
      </c>
      <c r="CB19" s="35">
        <f t="shared" si="41"/>
        <v>9960.11937</v>
      </c>
      <c r="CC19" s="35">
        <f t="shared" si="42"/>
        <v>2118.5359014</v>
      </c>
      <c r="CE19" s="35"/>
      <c r="CF19" s="35">
        <f t="shared" si="43"/>
        <v>305432.504415</v>
      </c>
      <c r="CG19" s="35">
        <f t="shared" si="44"/>
        <v>305432.504415</v>
      </c>
      <c r="CH19" s="35">
        <f t="shared" si="45"/>
        <v>64966.0613513</v>
      </c>
      <c r="CJ19" s="35"/>
      <c r="CK19" s="35">
        <f t="shared" si="46"/>
        <v>262614.112605</v>
      </c>
      <c r="CL19" s="5">
        <f t="shared" si="47"/>
        <v>262614.112605</v>
      </c>
      <c r="CM19" s="35">
        <f t="shared" si="48"/>
        <v>55858.5098331</v>
      </c>
      <c r="CO19" s="35"/>
      <c r="CP19" s="35">
        <f t="shared" si="49"/>
        <v>61572.55833</v>
      </c>
      <c r="CQ19" s="5">
        <f t="shared" si="50"/>
        <v>61572.55833</v>
      </c>
      <c r="CR19" s="35">
        <f t="shared" si="51"/>
        <v>13096.5975926</v>
      </c>
      <c r="CS19" s="5"/>
      <c r="CT19" s="35"/>
      <c r="CU19" s="35">
        <f t="shared" si="52"/>
        <v>10690.450515</v>
      </c>
      <c r="CV19" s="5">
        <f t="shared" si="53"/>
        <v>10690.450515</v>
      </c>
      <c r="CW19" s="35">
        <f t="shared" si="54"/>
        <v>2273.8786933</v>
      </c>
      <c r="CX19" s="5"/>
      <c r="CY19" s="5"/>
      <c r="CZ19" s="35"/>
      <c r="DA19" s="35">
        <f t="shared" si="55"/>
        <v>0</v>
      </c>
      <c r="DB19" s="35">
        <f t="shared" si="56"/>
        <v>0</v>
      </c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ht="12.75">
      <c r="A20" s="36">
        <v>46478</v>
      </c>
      <c r="C20" s="3">
        <v>5535000</v>
      </c>
      <c r="D20" s="3">
        <v>1616850</v>
      </c>
      <c r="E20" s="34">
        <f t="shared" si="0"/>
        <v>7151850</v>
      </c>
      <c r="F20" s="34">
        <v>343907</v>
      </c>
      <c r="G20" s="35"/>
      <c r="H20" s="35">
        <v>1149777</v>
      </c>
      <c r="I20" s="35">
        <v>335866</v>
      </c>
      <c r="J20" s="35">
        <f t="shared" si="1"/>
        <v>1485643</v>
      </c>
      <c r="K20" s="35">
        <f>'Academic Project '!K20</f>
        <v>71439.28524949998</v>
      </c>
      <c r="M20" s="35">
        <f>R20+W20+AB20+AG20+AL20+AQ20+AV20+BA20+BF20+BK20+BP20+BU20+BZ20+CE20+CJ20+CO20+CT20</f>
        <v>4385222.7524999995</v>
      </c>
      <c r="N20" s="34">
        <f t="shared" si="2"/>
        <v>1280984.1747749997</v>
      </c>
      <c r="O20" s="35">
        <f t="shared" si="3"/>
        <v>5666206.927274999</v>
      </c>
      <c r="P20" s="34">
        <f t="shared" si="2"/>
        <v>272467.7147505</v>
      </c>
      <c r="Q20" s="35"/>
      <c r="R20" s="35">
        <f>C20*$S$6</f>
        <v>69158.1645</v>
      </c>
      <c r="S20" s="35">
        <f t="shared" si="4"/>
        <v>20202.055695</v>
      </c>
      <c r="T20" s="35">
        <f t="shared" si="5"/>
        <v>89360.220195</v>
      </c>
      <c r="U20" s="35">
        <f t="shared" si="6"/>
        <v>4297.0147928999995</v>
      </c>
      <c r="W20" s="35">
        <f>C20*$X$6</f>
        <v>241.32600000000002</v>
      </c>
      <c r="X20" s="35">
        <f t="shared" si="7"/>
        <v>70.49466000000001</v>
      </c>
      <c r="Y20" s="35">
        <f t="shared" si="8"/>
        <v>311.82066000000003</v>
      </c>
      <c r="Z20" s="35">
        <f t="shared" si="9"/>
        <v>14.994345200000001</v>
      </c>
      <c r="AB20" s="35">
        <f>C20*$AC$6</f>
        <v>55055.538</v>
      </c>
      <c r="AC20" s="35">
        <f t="shared" si="10"/>
        <v>16082.48358</v>
      </c>
      <c r="AD20" s="35">
        <f t="shared" si="11"/>
        <v>71138.02158</v>
      </c>
      <c r="AE20" s="35">
        <f t="shared" si="12"/>
        <v>3420.7741476</v>
      </c>
      <c r="AG20" s="35">
        <f>C20*$AH$6</f>
        <v>12578.841</v>
      </c>
      <c r="AH20" s="35">
        <f t="shared" si="13"/>
        <v>3674.45331</v>
      </c>
      <c r="AI20" s="35">
        <f t="shared" si="14"/>
        <v>16253.294310000001</v>
      </c>
      <c r="AJ20" s="35">
        <f t="shared" si="15"/>
        <v>781.5630482</v>
      </c>
      <c r="AK20" s="35"/>
      <c r="AL20" s="35">
        <f>C20*$AM$6</f>
        <v>136.71450000000002</v>
      </c>
      <c r="AM20" s="35">
        <f t="shared" si="16"/>
        <v>39.936195</v>
      </c>
      <c r="AN20" s="35">
        <f t="shared" si="17"/>
        <v>176.650695</v>
      </c>
      <c r="AO20" s="35">
        <f t="shared" si="18"/>
        <v>8.4945029</v>
      </c>
      <c r="AP20" s="35"/>
      <c r="AQ20" s="35">
        <f>C20*$AR$6</f>
        <v>136.71450000000002</v>
      </c>
      <c r="AR20" s="35">
        <f t="shared" si="19"/>
        <v>39.936195</v>
      </c>
      <c r="AS20" s="35">
        <f t="shared" si="20"/>
        <v>176.650695</v>
      </c>
      <c r="AT20" s="35">
        <f t="shared" si="21"/>
        <v>8.4945029</v>
      </c>
      <c r="AU20" s="35"/>
      <c r="AV20" s="35">
        <f>C20*$AW$6</f>
        <v>53879.904</v>
      </c>
      <c r="AW20" s="35">
        <f t="shared" si="22"/>
        <v>15739.06464</v>
      </c>
      <c r="AX20" s="35">
        <f t="shared" si="23"/>
        <v>69618.96864</v>
      </c>
      <c r="AY20" s="35">
        <f t="shared" si="24"/>
        <v>3347.7283008000004</v>
      </c>
      <c r="BA20" s="35">
        <f>C20*$BB$6</f>
        <v>1916814.2265</v>
      </c>
      <c r="BB20" s="35">
        <f t="shared" si="25"/>
        <v>559927.928115</v>
      </c>
      <c r="BC20" s="35">
        <f t="shared" si="26"/>
        <v>2476742.154615</v>
      </c>
      <c r="BD20" s="35">
        <f t="shared" si="27"/>
        <v>119097.7109653</v>
      </c>
      <c r="BF20" s="35">
        <f>C20*$BG$6</f>
        <v>18867.1545</v>
      </c>
      <c r="BG20" s="35">
        <f t="shared" si="28"/>
        <v>5511.356595</v>
      </c>
      <c r="BH20" s="35">
        <f t="shared" si="29"/>
        <v>24378.511095</v>
      </c>
      <c r="BI20" s="35">
        <f t="shared" si="30"/>
        <v>1172.2757909000002</v>
      </c>
      <c r="BK20" s="35">
        <f>C20*$BL$6</f>
        <v>30534.381</v>
      </c>
      <c r="BL20" s="35">
        <f t="shared" si="31"/>
        <v>8919.51471</v>
      </c>
      <c r="BM20" s="35">
        <f t="shared" si="32"/>
        <v>39453.89571</v>
      </c>
      <c r="BN20" s="35">
        <f t="shared" si="33"/>
        <v>1897.1973562</v>
      </c>
      <c r="BP20" s="35">
        <f>C20*$BQ$6</f>
        <v>1709.208</v>
      </c>
      <c r="BQ20" s="35">
        <f t="shared" si="34"/>
        <v>499.28328000000005</v>
      </c>
      <c r="BR20" s="35">
        <f t="shared" si="35"/>
        <v>2208.49128</v>
      </c>
      <c r="BS20" s="35">
        <f t="shared" si="36"/>
        <v>106.19848160000001</v>
      </c>
      <c r="BU20" s="35">
        <f>C20*$BV$6</f>
        <v>27.121499999999997</v>
      </c>
      <c r="BV20" s="35">
        <f t="shared" si="37"/>
        <v>7.922565</v>
      </c>
      <c r="BW20" s="35">
        <f t="shared" si="38"/>
        <v>35.044064999999996</v>
      </c>
      <c r="BX20" s="35">
        <f t="shared" si="39"/>
        <v>1.6851443</v>
      </c>
      <c r="BZ20" s="35">
        <f>C20*$CA$6</f>
        <v>34096.707</v>
      </c>
      <c r="CA20" s="35">
        <f t="shared" si="40"/>
        <v>9960.11937</v>
      </c>
      <c r="CB20" s="35">
        <f t="shared" si="41"/>
        <v>44056.82637</v>
      </c>
      <c r="CC20" s="35">
        <f t="shared" si="42"/>
        <v>2118.5359014</v>
      </c>
      <c r="CE20" s="35">
        <f>C20*$CF$6</f>
        <v>1045594.1564999999</v>
      </c>
      <c r="CF20" s="35">
        <f t="shared" si="43"/>
        <v>305432.504415</v>
      </c>
      <c r="CG20" s="35">
        <f t="shared" si="44"/>
        <v>1351026.660915</v>
      </c>
      <c r="CH20" s="35">
        <f t="shared" si="45"/>
        <v>64966.0613513</v>
      </c>
      <c r="CJ20" s="35">
        <f>C20*$CK$6</f>
        <v>899012.9654999999</v>
      </c>
      <c r="CK20" s="35">
        <f t="shared" si="46"/>
        <v>262614.112605</v>
      </c>
      <c r="CL20" s="5">
        <f t="shared" si="47"/>
        <v>1161627.0781049998</v>
      </c>
      <c r="CM20" s="35">
        <f t="shared" si="48"/>
        <v>55858.5098331</v>
      </c>
      <c r="CO20" s="35">
        <f>C20*$CP$6</f>
        <v>210782.763</v>
      </c>
      <c r="CP20" s="35">
        <f t="shared" si="49"/>
        <v>61572.55833</v>
      </c>
      <c r="CQ20" s="5">
        <f t="shared" si="50"/>
        <v>272355.32133</v>
      </c>
      <c r="CR20" s="35">
        <f t="shared" si="51"/>
        <v>13096.5975926</v>
      </c>
      <c r="CS20" s="5"/>
      <c r="CT20" s="35">
        <f>C20*$CU$6</f>
        <v>36596.866500000004</v>
      </c>
      <c r="CU20" s="35">
        <f t="shared" si="52"/>
        <v>10690.450515</v>
      </c>
      <c r="CV20" s="5">
        <f t="shared" si="53"/>
        <v>47287.31701500001</v>
      </c>
      <c r="CW20" s="35">
        <f t="shared" si="54"/>
        <v>2273.8786933</v>
      </c>
      <c r="CX20" s="5"/>
      <c r="CY20" s="5"/>
      <c r="CZ20" s="35"/>
      <c r="DA20" s="35">
        <f t="shared" si="55"/>
        <v>0</v>
      </c>
      <c r="DB20" s="35">
        <f t="shared" si="56"/>
        <v>0</v>
      </c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ht="12.75">
      <c r="A21" s="36">
        <v>46661</v>
      </c>
      <c r="D21" s="3">
        <v>1478475</v>
      </c>
      <c r="E21" s="34">
        <f t="shared" si="0"/>
        <v>1478475</v>
      </c>
      <c r="F21" s="34">
        <v>343907</v>
      </c>
      <c r="G21" s="35"/>
      <c r="H21" s="35"/>
      <c r="I21" s="35">
        <v>307121</v>
      </c>
      <c r="J21" s="35">
        <f t="shared" si="1"/>
        <v>307121</v>
      </c>
      <c r="K21" s="35">
        <f>'Academic Project '!K21</f>
        <v>71439.28524949998</v>
      </c>
      <c r="M21" s="35"/>
      <c r="N21" s="34">
        <f t="shared" si="2"/>
        <v>1171353.6059625</v>
      </c>
      <c r="O21" s="35">
        <f t="shared" si="3"/>
        <v>1171353.6059625</v>
      </c>
      <c r="P21" s="34">
        <f t="shared" si="2"/>
        <v>272467.7147505</v>
      </c>
      <c r="Q21" s="35"/>
      <c r="R21" s="35"/>
      <c r="S21" s="35">
        <f t="shared" si="4"/>
        <v>18473.1015825</v>
      </c>
      <c r="T21" s="35">
        <f t="shared" si="5"/>
        <v>18473.1015825</v>
      </c>
      <c r="U21" s="35">
        <f t="shared" si="6"/>
        <v>4297.0147928999995</v>
      </c>
      <c r="W21" s="35"/>
      <c r="X21" s="35">
        <f t="shared" si="7"/>
        <v>64.46151</v>
      </c>
      <c r="Y21" s="35">
        <f t="shared" si="8"/>
        <v>64.46151</v>
      </c>
      <c r="Z21" s="35">
        <f t="shared" si="9"/>
        <v>14.994345200000001</v>
      </c>
      <c r="AB21" s="35"/>
      <c r="AC21" s="35">
        <f t="shared" si="10"/>
        <v>14706.095130000002</v>
      </c>
      <c r="AD21" s="35">
        <f t="shared" si="11"/>
        <v>14706.095130000002</v>
      </c>
      <c r="AE21" s="35">
        <f t="shared" si="12"/>
        <v>3420.7741476</v>
      </c>
      <c r="AG21" s="35"/>
      <c r="AH21" s="35">
        <f t="shared" si="13"/>
        <v>3359.982285</v>
      </c>
      <c r="AI21" s="35">
        <f t="shared" si="14"/>
        <v>3359.982285</v>
      </c>
      <c r="AJ21" s="35">
        <f t="shared" si="15"/>
        <v>781.5630482</v>
      </c>
      <c r="AK21" s="35"/>
      <c r="AL21" s="35"/>
      <c r="AM21" s="35">
        <f t="shared" si="16"/>
        <v>36.5183325</v>
      </c>
      <c r="AN21" s="35">
        <f t="shared" si="17"/>
        <v>36.5183325</v>
      </c>
      <c r="AO21" s="35">
        <f t="shared" si="18"/>
        <v>8.4945029</v>
      </c>
      <c r="AP21" s="35"/>
      <c r="AQ21" s="35"/>
      <c r="AR21" s="35">
        <f t="shared" si="19"/>
        <v>36.5183325</v>
      </c>
      <c r="AS21" s="35">
        <f t="shared" si="20"/>
        <v>36.5183325</v>
      </c>
      <c r="AT21" s="35">
        <f t="shared" si="21"/>
        <v>8.4945029</v>
      </c>
      <c r="AU21" s="35"/>
      <c r="AV21" s="35"/>
      <c r="AW21" s="35">
        <f t="shared" si="22"/>
        <v>14392.067040000002</v>
      </c>
      <c r="AX21" s="35">
        <f t="shared" si="23"/>
        <v>14392.067040000002</v>
      </c>
      <c r="AY21" s="35">
        <f t="shared" si="24"/>
        <v>3347.7283008000004</v>
      </c>
      <c r="BA21" s="35"/>
      <c r="BB21" s="35">
        <f t="shared" si="25"/>
        <v>512007.5724525</v>
      </c>
      <c r="BC21" s="35">
        <f t="shared" si="26"/>
        <v>512007.5724525</v>
      </c>
      <c r="BD21" s="35">
        <f t="shared" si="27"/>
        <v>119097.7109653</v>
      </c>
      <c r="BF21" s="35"/>
      <c r="BG21" s="35">
        <f t="shared" si="28"/>
        <v>5039.6777325</v>
      </c>
      <c r="BH21" s="35">
        <f t="shared" si="29"/>
        <v>5039.6777325</v>
      </c>
      <c r="BI21" s="35">
        <f t="shared" si="30"/>
        <v>1172.2757909000002</v>
      </c>
      <c r="BK21" s="35"/>
      <c r="BL21" s="35">
        <f t="shared" si="31"/>
        <v>8156.155185</v>
      </c>
      <c r="BM21" s="35">
        <f t="shared" si="32"/>
        <v>8156.155185</v>
      </c>
      <c r="BN21" s="35">
        <f t="shared" si="33"/>
        <v>1897.1973562</v>
      </c>
      <c r="BP21" s="35"/>
      <c r="BQ21" s="35">
        <f t="shared" si="34"/>
        <v>456.55308</v>
      </c>
      <c r="BR21" s="35">
        <f t="shared" si="35"/>
        <v>456.55308</v>
      </c>
      <c r="BS21" s="35">
        <f t="shared" si="36"/>
        <v>106.19848160000001</v>
      </c>
      <c r="BU21" s="35"/>
      <c r="BV21" s="35">
        <f t="shared" si="37"/>
        <v>7.244527499999999</v>
      </c>
      <c r="BW21" s="35">
        <f t="shared" si="38"/>
        <v>7.244527499999999</v>
      </c>
      <c r="BX21" s="35">
        <f t="shared" si="39"/>
        <v>1.6851443</v>
      </c>
      <c r="BZ21" s="35"/>
      <c r="CA21" s="35">
        <f t="shared" si="40"/>
        <v>9107.701695</v>
      </c>
      <c r="CB21" s="35">
        <f t="shared" si="41"/>
        <v>9107.701695</v>
      </c>
      <c r="CC21" s="35">
        <f t="shared" si="42"/>
        <v>2118.5359014</v>
      </c>
      <c r="CE21" s="35"/>
      <c r="CF21" s="35">
        <f t="shared" si="43"/>
        <v>279292.6505025</v>
      </c>
      <c r="CG21" s="35">
        <f t="shared" si="44"/>
        <v>279292.6505025</v>
      </c>
      <c r="CH21" s="35">
        <f t="shared" si="45"/>
        <v>64966.0613513</v>
      </c>
      <c r="CJ21" s="35"/>
      <c r="CK21" s="35">
        <f t="shared" si="46"/>
        <v>240138.78846749998</v>
      </c>
      <c r="CL21" s="5">
        <f t="shared" si="47"/>
        <v>240138.78846749998</v>
      </c>
      <c r="CM21" s="35">
        <f t="shared" si="48"/>
        <v>55858.5098331</v>
      </c>
      <c r="CO21" s="35"/>
      <c r="CP21" s="35">
        <f t="shared" si="49"/>
        <v>56302.989255</v>
      </c>
      <c r="CQ21" s="5">
        <f t="shared" si="50"/>
        <v>56302.989255</v>
      </c>
      <c r="CR21" s="35">
        <f t="shared" si="51"/>
        <v>13096.5975926</v>
      </c>
      <c r="CS21" s="5"/>
      <c r="CT21" s="35"/>
      <c r="CU21" s="35">
        <f t="shared" si="52"/>
        <v>9775.528852500001</v>
      </c>
      <c r="CV21" s="5">
        <f t="shared" si="53"/>
        <v>9775.528852500001</v>
      </c>
      <c r="CW21" s="35">
        <f t="shared" si="54"/>
        <v>2273.8786933</v>
      </c>
      <c r="CX21" s="5"/>
      <c r="CY21" s="5"/>
      <c r="CZ21" s="35"/>
      <c r="DA21" s="35">
        <f t="shared" si="55"/>
        <v>0</v>
      </c>
      <c r="DB21" s="35">
        <f t="shared" si="56"/>
        <v>0</v>
      </c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ht="12.75">
      <c r="A22" s="36">
        <v>46844</v>
      </c>
      <c r="C22" s="3">
        <v>5810000</v>
      </c>
      <c r="D22" s="3">
        <v>1478475</v>
      </c>
      <c r="E22" s="34">
        <f t="shared" si="0"/>
        <v>7288475</v>
      </c>
      <c r="F22" s="34">
        <v>343907</v>
      </c>
      <c r="G22" s="35"/>
      <c r="H22" s="35">
        <v>1206903</v>
      </c>
      <c r="I22" s="35">
        <v>307121</v>
      </c>
      <c r="J22" s="35">
        <f t="shared" si="1"/>
        <v>1514024</v>
      </c>
      <c r="K22" s="35">
        <f>'Academic Project '!K22</f>
        <v>71439.28524949998</v>
      </c>
      <c r="M22" s="35">
        <f>R22+W22+AB22+AG22+AL22+AQ22+AV22+BA22+BF22+BK22+BP22+BU22+BZ22+CE22+CJ22+CO22+CT22</f>
        <v>4603097.415</v>
      </c>
      <c r="N22" s="34">
        <f t="shared" si="2"/>
        <v>1171353.6059625</v>
      </c>
      <c r="O22" s="35">
        <f t="shared" si="3"/>
        <v>5774451.0209625</v>
      </c>
      <c r="P22" s="34">
        <f t="shared" si="2"/>
        <v>272467.7147505</v>
      </c>
      <c r="Q22" s="35"/>
      <c r="R22" s="35">
        <f>C22*$S$6</f>
        <v>72594.207</v>
      </c>
      <c r="S22" s="35">
        <f t="shared" si="4"/>
        <v>18473.1015825</v>
      </c>
      <c r="T22" s="35">
        <f t="shared" si="5"/>
        <v>91067.3085825</v>
      </c>
      <c r="U22" s="35">
        <f t="shared" si="6"/>
        <v>4297.0147928999995</v>
      </c>
      <c r="W22" s="35">
        <f>C22*$X$6</f>
        <v>253.316</v>
      </c>
      <c r="X22" s="35">
        <f t="shared" si="7"/>
        <v>64.46151</v>
      </c>
      <c r="Y22" s="35">
        <f t="shared" si="8"/>
        <v>317.77751</v>
      </c>
      <c r="Z22" s="35">
        <f t="shared" si="9"/>
        <v>14.994345200000001</v>
      </c>
      <c r="AB22" s="35">
        <f>C22*$AC$6</f>
        <v>57790.908</v>
      </c>
      <c r="AC22" s="35">
        <f t="shared" si="10"/>
        <v>14706.095130000002</v>
      </c>
      <c r="AD22" s="35">
        <f t="shared" si="11"/>
        <v>72497.00313</v>
      </c>
      <c r="AE22" s="35">
        <f t="shared" si="12"/>
        <v>3420.7741476</v>
      </c>
      <c r="AG22" s="35">
        <f>C22*$AH$6</f>
        <v>13203.806</v>
      </c>
      <c r="AH22" s="35">
        <f t="shared" si="13"/>
        <v>3359.982285</v>
      </c>
      <c r="AI22" s="35">
        <f t="shared" si="14"/>
        <v>16563.788285000002</v>
      </c>
      <c r="AJ22" s="35">
        <f t="shared" si="15"/>
        <v>781.5630482</v>
      </c>
      <c r="AK22" s="35"/>
      <c r="AL22" s="35">
        <f>C22*$AM$6</f>
        <v>143.507</v>
      </c>
      <c r="AM22" s="35">
        <f t="shared" si="16"/>
        <v>36.5183325</v>
      </c>
      <c r="AN22" s="35">
        <f t="shared" si="17"/>
        <v>180.0253325</v>
      </c>
      <c r="AO22" s="35">
        <f t="shared" si="18"/>
        <v>8.4945029</v>
      </c>
      <c r="AP22" s="35"/>
      <c r="AQ22" s="35">
        <f>C22*$AR$6</f>
        <v>143.507</v>
      </c>
      <c r="AR22" s="35">
        <f t="shared" si="19"/>
        <v>36.5183325</v>
      </c>
      <c r="AS22" s="35">
        <f t="shared" si="20"/>
        <v>180.0253325</v>
      </c>
      <c r="AT22" s="35">
        <f t="shared" si="21"/>
        <v>8.4945029</v>
      </c>
      <c r="AU22" s="35"/>
      <c r="AV22" s="35">
        <f>C22*$AW$6</f>
        <v>56556.864</v>
      </c>
      <c r="AW22" s="35">
        <f t="shared" si="22"/>
        <v>14392.067040000002</v>
      </c>
      <c r="AX22" s="35">
        <f t="shared" si="23"/>
        <v>70948.93104</v>
      </c>
      <c r="AY22" s="35">
        <f t="shared" si="24"/>
        <v>3347.7283008000004</v>
      </c>
      <c r="BA22" s="35">
        <f>C22*$BB$6</f>
        <v>2012048.899</v>
      </c>
      <c r="BB22" s="35">
        <f t="shared" si="25"/>
        <v>512007.5724525</v>
      </c>
      <c r="BC22" s="35">
        <f t="shared" si="26"/>
        <v>2524056.4714524997</v>
      </c>
      <c r="BD22" s="35">
        <f t="shared" si="27"/>
        <v>119097.7109653</v>
      </c>
      <c r="BF22" s="35">
        <f>C22*$BG$6</f>
        <v>19804.547000000002</v>
      </c>
      <c r="BG22" s="35">
        <f t="shared" si="28"/>
        <v>5039.6777325</v>
      </c>
      <c r="BH22" s="35">
        <f t="shared" si="29"/>
        <v>24844.224732500003</v>
      </c>
      <c r="BI22" s="35">
        <f t="shared" si="30"/>
        <v>1172.2757909000002</v>
      </c>
      <c r="BK22" s="35">
        <f>C22*$BL$6</f>
        <v>32051.446</v>
      </c>
      <c r="BL22" s="35">
        <f t="shared" si="31"/>
        <v>8156.155185</v>
      </c>
      <c r="BM22" s="35">
        <f t="shared" si="32"/>
        <v>40207.601185</v>
      </c>
      <c r="BN22" s="35">
        <f t="shared" si="33"/>
        <v>1897.1973562</v>
      </c>
      <c r="BP22" s="35">
        <f>C22*$BQ$6</f>
        <v>1794.1280000000002</v>
      </c>
      <c r="BQ22" s="35">
        <f t="shared" si="34"/>
        <v>456.55308</v>
      </c>
      <c r="BR22" s="35">
        <f t="shared" si="35"/>
        <v>2250.6810800000003</v>
      </c>
      <c r="BS22" s="35">
        <f t="shared" si="36"/>
        <v>106.19848160000001</v>
      </c>
      <c r="BU22" s="35">
        <f>C22*$BV$6</f>
        <v>28.468999999999998</v>
      </c>
      <c r="BV22" s="35">
        <f t="shared" si="37"/>
        <v>7.244527499999999</v>
      </c>
      <c r="BW22" s="35">
        <f t="shared" si="38"/>
        <v>35.7135275</v>
      </c>
      <c r="BX22" s="35">
        <f t="shared" si="39"/>
        <v>1.6851443</v>
      </c>
      <c r="BZ22" s="35">
        <f>C22*$CA$6</f>
        <v>35790.762</v>
      </c>
      <c r="CA22" s="35">
        <f t="shared" si="40"/>
        <v>9107.701695</v>
      </c>
      <c r="CB22" s="35">
        <f t="shared" si="41"/>
        <v>44898.463695</v>
      </c>
      <c r="CC22" s="35">
        <f t="shared" si="42"/>
        <v>2118.5359014</v>
      </c>
      <c r="CE22" s="35">
        <f>C22*$CF$6</f>
        <v>1097543.2789999999</v>
      </c>
      <c r="CF22" s="35">
        <f t="shared" si="43"/>
        <v>279292.6505025</v>
      </c>
      <c r="CG22" s="35">
        <f t="shared" si="44"/>
        <v>1376835.9295024998</v>
      </c>
      <c r="CH22" s="35">
        <f t="shared" si="45"/>
        <v>64966.0613513</v>
      </c>
      <c r="CJ22" s="35">
        <f>C22*$CK$6</f>
        <v>943679.3729999999</v>
      </c>
      <c r="CK22" s="35">
        <f t="shared" si="46"/>
        <v>240138.78846749998</v>
      </c>
      <c r="CL22" s="5">
        <f t="shared" si="47"/>
        <v>1183818.1614674998</v>
      </c>
      <c r="CM22" s="35">
        <f t="shared" si="48"/>
        <v>55858.5098331</v>
      </c>
      <c r="CO22" s="35">
        <f>C22*$CP$6</f>
        <v>221255.258</v>
      </c>
      <c r="CP22" s="35">
        <f t="shared" si="49"/>
        <v>56302.989255</v>
      </c>
      <c r="CQ22" s="5">
        <f t="shared" si="50"/>
        <v>277558.247255</v>
      </c>
      <c r="CR22" s="35">
        <f t="shared" si="51"/>
        <v>13096.5975926</v>
      </c>
      <c r="CS22" s="5"/>
      <c r="CT22" s="35">
        <f>C22*$CU$6</f>
        <v>38415.139</v>
      </c>
      <c r="CU22" s="35">
        <f t="shared" si="52"/>
        <v>9775.528852500001</v>
      </c>
      <c r="CV22" s="5">
        <f t="shared" si="53"/>
        <v>48190.6678525</v>
      </c>
      <c r="CW22" s="35">
        <f t="shared" si="54"/>
        <v>2273.8786933</v>
      </c>
      <c r="CX22" s="5"/>
      <c r="CY22" s="5"/>
      <c r="CZ22" s="35"/>
      <c r="DA22" s="35">
        <f t="shared" si="55"/>
        <v>0</v>
      </c>
      <c r="DB22" s="35">
        <f t="shared" si="56"/>
        <v>0</v>
      </c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ht="12.75">
      <c r="A23" s="36">
        <v>47027</v>
      </c>
      <c r="D23" s="3">
        <v>1333225</v>
      </c>
      <c r="E23" s="34">
        <f t="shared" si="0"/>
        <v>1333225</v>
      </c>
      <c r="F23" s="34">
        <v>343907</v>
      </c>
      <c r="G23" s="35"/>
      <c r="H23" s="35"/>
      <c r="I23" s="35">
        <v>276949</v>
      </c>
      <c r="J23" s="35">
        <f t="shared" si="1"/>
        <v>276949</v>
      </c>
      <c r="K23" s="35">
        <f>'Academic Project '!K23</f>
        <v>71439.28524949998</v>
      </c>
      <c r="M23" s="35"/>
      <c r="N23" s="34">
        <f t="shared" si="2"/>
        <v>1056276.1705875</v>
      </c>
      <c r="O23" s="35">
        <f t="shared" si="3"/>
        <v>1056276.1705875</v>
      </c>
      <c r="P23" s="34">
        <f t="shared" si="2"/>
        <v>272467.7147505</v>
      </c>
      <c r="Q23" s="35"/>
      <c r="R23" s="35"/>
      <c r="S23" s="35">
        <f t="shared" si="4"/>
        <v>16658.2464075</v>
      </c>
      <c r="T23" s="35">
        <f t="shared" si="5"/>
        <v>16658.2464075</v>
      </c>
      <c r="U23" s="35">
        <f t="shared" si="6"/>
        <v>4297.0147928999995</v>
      </c>
      <c r="W23" s="35"/>
      <c r="X23" s="35">
        <f t="shared" si="7"/>
        <v>58.12861</v>
      </c>
      <c r="Y23" s="35">
        <f t="shared" si="8"/>
        <v>58.12861</v>
      </c>
      <c r="Z23" s="35">
        <f t="shared" si="9"/>
        <v>14.994345200000001</v>
      </c>
      <c r="AB23" s="35"/>
      <c r="AC23" s="35">
        <f t="shared" si="10"/>
        <v>13261.32243</v>
      </c>
      <c r="AD23" s="35">
        <f t="shared" si="11"/>
        <v>13261.32243</v>
      </c>
      <c r="AE23" s="35">
        <f t="shared" si="12"/>
        <v>3420.7741476</v>
      </c>
      <c r="AG23" s="35"/>
      <c r="AH23" s="35">
        <f t="shared" si="13"/>
        <v>3029.887135</v>
      </c>
      <c r="AI23" s="35">
        <f t="shared" si="14"/>
        <v>3029.887135</v>
      </c>
      <c r="AJ23" s="35">
        <f t="shared" si="15"/>
        <v>781.5630482</v>
      </c>
      <c r="AK23" s="35"/>
      <c r="AL23" s="35"/>
      <c r="AM23" s="35">
        <f t="shared" si="16"/>
        <v>32.9306575</v>
      </c>
      <c r="AN23" s="35">
        <f t="shared" si="17"/>
        <v>32.9306575</v>
      </c>
      <c r="AO23" s="35">
        <f t="shared" si="18"/>
        <v>8.4945029</v>
      </c>
      <c r="AP23" s="35"/>
      <c r="AQ23" s="35"/>
      <c r="AR23" s="35">
        <f t="shared" si="19"/>
        <v>32.9306575</v>
      </c>
      <c r="AS23" s="35">
        <f t="shared" si="20"/>
        <v>32.9306575</v>
      </c>
      <c r="AT23" s="35">
        <f t="shared" si="21"/>
        <v>8.4945029</v>
      </c>
      <c r="AU23" s="35"/>
      <c r="AV23" s="35"/>
      <c r="AW23" s="35">
        <f t="shared" si="22"/>
        <v>12978.14544</v>
      </c>
      <c r="AX23" s="35">
        <f t="shared" si="23"/>
        <v>12978.14544</v>
      </c>
      <c r="AY23" s="35">
        <f t="shared" si="24"/>
        <v>3347.7283008000004</v>
      </c>
      <c r="BA23" s="35"/>
      <c r="BB23" s="35">
        <f t="shared" si="25"/>
        <v>461706.3499775</v>
      </c>
      <c r="BC23" s="35">
        <f t="shared" si="26"/>
        <v>461706.3499775</v>
      </c>
      <c r="BD23" s="35">
        <f t="shared" si="27"/>
        <v>119097.7109653</v>
      </c>
      <c r="BF23" s="35"/>
      <c r="BG23" s="35">
        <f t="shared" si="28"/>
        <v>4544.564057500001</v>
      </c>
      <c r="BH23" s="35">
        <f t="shared" si="29"/>
        <v>4544.564057500001</v>
      </c>
      <c r="BI23" s="35">
        <f t="shared" si="30"/>
        <v>1172.2757909000002</v>
      </c>
      <c r="BK23" s="35"/>
      <c r="BL23" s="35">
        <f t="shared" si="31"/>
        <v>7354.869035</v>
      </c>
      <c r="BM23" s="35">
        <f t="shared" si="32"/>
        <v>7354.869035</v>
      </c>
      <c r="BN23" s="35">
        <f t="shared" si="33"/>
        <v>1897.1973562</v>
      </c>
      <c r="BP23" s="35"/>
      <c r="BQ23" s="35">
        <f t="shared" si="34"/>
        <v>411.69988</v>
      </c>
      <c r="BR23" s="35">
        <f t="shared" si="35"/>
        <v>411.69988</v>
      </c>
      <c r="BS23" s="35">
        <f t="shared" si="36"/>
        <v>106.19848160000001</v>
      </c>
      <c r="BU23" s="35"/>
      <c r="BV23" s="35">
        <f t="shared" si="37"/>
        <v>6.5328025</v>
      </c>
      <c r="BW23" s="35">
        <f t="shared" si="38"/>
        <v>6.5328025</v>
      </c>
      <c r="BX23" s="35">
        <f t="shared" si="39"/>
        <v>1.6851443</v>
      </c>
      <c r="BZ23" s="35"/>
      <c r="CA23" s="35">
        <f t="shared" si="40"/>
        <v>8212.932645</v>
      </c>
      <c r="CB23" s="35">
        <f t="shared" si="41"/>
        <v>8212.932645</v>
      </c>
      <c r="CC23" s="35">
        <f t="shared" si="42"/>
        <v>2118.5359014</v>
      </c>
      <c r="CE23" s="35"/>
      <c r="CF23" s="35">
        <f t="shared" si="43"/>
        <v>251854.06852749997</v>
      </c>
      <c r="CG23" s="35">
        <f t="shared" si="44"/>
        <v>251854.06852749997</v>
      </c>
      <c r="CH23" s="35">
        <f t="shared" si="45"/>
        <v>64966.0613513</v>
      </c>
      <c r="CJ23" s="35"/>
      <c r="CK23" s="35">
        <f t="shared" si="46"/>
        <v>216546.80414249998</v>
      </c>
      <c r="CL23" s="5">
        <f t="shared" si="47"/>
        <v>216546.80414249998</v>
      </c>
      <c r="CM23" s="35">
        <f t="shared" si="48"/>
        <v>55858.5098331</v>
      </c>
      <c r="CO23" s="35"/>
      <c r="CP23" s="35">
        <f t="shared" si="49"/>
        <v>50771.607805</v>
      </c>
      <c r="CQ23" s="5">
        <f t="shared" si="50"/>
        <v>50771.607805</v>
      </c>
      <c r="CR23" s="35">
        <f t="shared" si="51"/>
        <v>13096.5975926</v>
      </c>
      <c r="CS23" s="5"/>
      <c r="CT23" s="35"/>
      <c r="CU23" s="35">
        <f t="shared" si="52"/>
        <v>8815.1503775</v>
      </c>
      <c r="CV23" s="5">
        <f t="shared" si="53"/>
        <v>8815.1503775</v>
      </c>
      <c r="CW23" s="35">
        <f t="shared" si="54"/>
        <v>2273.8786933</v>
      </c>
      <c r="CX23" s="5"/>
      <c r="CY23" s="5"/>
      <c r="CZ23" s="35"/>
      <c r="DA23" s="35">
        <f t="shared" si="55"/>
        <v>0</v>
      </c>
      <c r="DB23" s="35">
        <f t="shared" si="56"/>
        <v>0</v>
      </c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ht="12.75">
      <c r="A24" s="36">
        <v>47209</v>
      </c>
      <c r="C24" s="3">
        <v>6100000</v>
      </c>
      <c r="D24" s="3">
        <v>1333225</v>
      </c>
      <c r="E24" s="34">
        <f t="shared" si="0"/>
        <v>7433225</v>
      </c>
      <c r="F24" s="34">
        <v>343907</v>
      </c>
      <c r="G24" s="35"/>
      <c r="H24" s="35">
        <v>1267144</v>
      </c>
      <c r="I24" s="35">
        <v>276949</v>
      </c>
      <c r="J24" s="35">
        <f t="shared" si="1"/>
        <v>1544093</v>
      </c>
      <c r="K24" s="35">
        <f>'Academic Project '!K24</f>
        <v>71439.28524949998</v>
      </c>
      <c r="M24" s="35">
        <f>R24+W24+AB24+AG24+AL24+AQ24+AV24+BA24+BF24+BK24+BP24+BU24+BZ24+CE24+CJ24+CO24+CT24</f>
        <v>4832856.15</v>
      </c>
      <c r="N24" s="34">
        <f t="shared" si="2"/>
        <v>1056276.1705875</v>
      </c>
      <c r="O24" s="35">
        <f t="shared" si="3"/>
        <v>5889132.320587501</v>
      </c>
      <c r="P24" s="34">
        <f t="shared" si="2"/>
        <v>272467.7147505</v>
      </c>
      <c r="Q24" s="35"/>
      <c r="R24" s="35">
        <f>C24*$S$6</f>
        <v>76217.67</v>
      </c>
      <c r="S24" s="35">
        <f t="shared" si="4"/>
        <v>16658.2464075</v>
      </c>
      <c r="T24" s="35">
        <f t="shared" si="5"/>
        <v>92875.9164075</v>
      </c>
      <c r="U24" s="35">
        <f t="shared" si="6"/>
        <v>4297.0147928999995</v>
      </c>
      <c r="W24" s="35">
        <f>C24*$X$6</f>
        <v>265.96000000000004</v>
      </c>
      <c r="X24" s="35">
        <f t="shared" si="7"/>
        <v>58.12861</v>
      </c>
      <c r="Y24" s="35">
        <f t="shared" si="8"/>
        <v>324.08861</v>
      </c>
      <c r="Z24" s="35">
        <f t="shared" si="9"/>
        <v>14.994345200000001</v>
      </c>
      <c r="AB24" s="35">
        <f>C24*$AC$6</f>
        <v>60675.48</v>
      </c>
      <c r="AC24" s="35">
        <f t="shared" si="10"/>
        <v>13261.32243</v>
      </c>
      <c r="AD24" s="35">
        <f t="shared" si="11"/>
        <v>73936.80243000001</v>
      </c>
      <c r="AE24" s="35">
        <f t="shared" si="12"/>
        <v>3420.7741476</v>
      </c>
      <c r="AG24" s="35">
        <f>C24*$AH$6</f>
        <v>13862.86</v>
      </c>
      <c r="AH24" s="35">
        <f t="shared" si="13"/>
        <v>3029.887135</v>
      </c>
      <c r="AI24" s="35">
        <f t="shared" si="14"/>
        <v>16892.747135</v>
      </c>
      <c r="AJ24" s="35">
        <f t="shared" si="15"/>
        <v>781.5630482</v>
      </c>
      <c r="AK24" s="35"/>
      <c r="AL24" s="35">
        <f>C24*$AM$6</f>
        <v>150.67000000000002</v>
      </c>
      <c r="AM24" s="35">
        <f t="shared" si="16"/>
        <v>32.9306575</v>
      </c>
      <c r="AN24" s="35">
        <f t="shared" si="17"/>
        <v>183.6006575</v>
      </c>
      <c r="AO24" s="35">
        <f t="shared" si="18"/>
        <v>8.4945029</v>
      </c>
      <c r="AP24" s="35"/>
      <c r="AQ24" s="35">
        <f>C24*$AR$6</f>
        <v>150.67000000000002</v>
      </c>
      <c r="AR24" s="35">
        <f t="shared" si="19"/>
        <v>32.9306575</v>
      </c>
      <c r="AS24" s="35">
        <f t="shared" si="20"/>
        <v>183.6006575</v>
      </c>
      <c r="AT24" s="35">
        <f t="shared" si="21"/>
        <v>8.4945029</v>
      </c>
      <c r="AU24" s="35"/>
      <c r="AV24" s="35">
        <f>C24*$AW$6</f>
        <v>59379.840000000004</v>
      </c>
      <c r="AW24" s="35">
        <f t="shared" si="22"/>
        <v>12978.14544</v>
      </c>
      <c r="AX24" s="35">
        <f t="shared" si="23"/>
        <v>72357.98544</v>
      </c>
      <c r="AY24" s="35">
        <f t="shared" si="24"/>
        <v>3347.7283008000004</v>
      </c>
      <c r="BA24" s="35">
        <f>C24*$BB$6</f>
        <v>2112478.19</v>
      </c>
      <c r="BB24" s="35">
        <f t="shared" si="25"/>
        <v>461706.3499775</v>
      </c>
      <c r="BC24" s="35">
        <f t="shared" si="26"/>
        <v>2574184.5399774997</v>
      </c>
      <c r="BD24" s="35">
        <f t="shared" si="27"/>
        <v>119097.7109653</v>
      </c>
      <c r="BF24" s="35">
        <f>C24*$BG$6</f>
        <v>20793.07</v>
      </c>
      <c r="BG24" s="35">
        <f t="shared" si="28"/>
        <v>4544.564057500001</v>
      </c>
      <c r="BH24" s="35">
        <f t="shared" si="29"/>
        <v>25337.6340575</v>
      </c>
      <c r="BI24" s="35">
        <f t="shared" si="30"/>
        <v>1172.2757909000002</v>
      </c>
      <c r="BK24" s="35">
        <f>C24*$BL$6</f>
        <v>33651.26</v>
      </c>
      <c r="BL24" s="35">
        <f t="shared" si="31"/>
        <v>7354.869035</v>
      </c>
      <c r="BM24" s="35">
        <f t="shared" si="32"/>
        <v>41006.129035000005</v>
      </c>
      <c r="BN24" s="35">
        <f t="shared" si="33"/>
        <v>1897.1973562</v>
      </c>
      <c r="BP24" s="35">
        <f>C24*$BQ$6</f>
        <v>1883.68</v>
      </c>
      <c r="BQ24" s="35">
        <f t="shared" si="34"/>
        <v>411.69988</v>
      </c>
      <c r="BR24" s="35">
        <f t="shared" si="35"/>
        <v>2295.37988</v>
      </c>
      <c r="BS24" s="35">
        <f t="shared" si="36"/>
        <v>106.19848160000001</v>
      </c>
      <c r="BU24" s="35">
        <f>C24*$BV$6</f>
        <v>29.889999999999997</v>
      </c>
      <c r="BV24" s="35">
        <f t="shared" si="37"/>
        <v>6.5328025</v>
      </c>
      <c r="BW24" s="35">
        <f t="shared" si="38"/>
        <v>36.422802499999996</v>
      </c>
      <c r="BX24" s="35">
        <f t="shared" si="39"/>
        <v>1.6851443</v>
      </c>
      <c r="BZ24" s="35">
        <f>C24*$CA$6</f>
        <v>37577.22</v>
      </c>
      <c r="CA24" s="35">
        <f t="shared" si="40"/>
        <v>8212.932645</v>
      </c>
      <c r="CB24" s="35">
        <f t="shared" si="41"/>
        <v>45790.152645</v>
      </c>
      <c r="CC24" s="35">
        <f t="shared" si="42"/>
        <v>2118.5359014</v>
      </c>
      <c r="CE24" s="35">
        <f>C24*$CF$6</f>
        <v>1152325.99</v>
      </c>
      <c r="CF24" s="35">
        <f t="shared" si="43"/>
        <v>251854.06852749997</v>
      </c>
      <c r="CG24" s="35">
        <f t="shared" si="44"/>
        <v>1404180.0585275</v>
      </c>
      <c r="CH24" s="35">
        <f t="shared" si="45"/>
        <v>64966.0613513</v>
      </c>
      <c r="CJ24" s="35">
        <f>C24*$CK$6</f>
        <v>990782.13</v>
      </c>
      <c r="CK24" s="35">
        <f t="shared" si="46"/>
        <v>216546.80414249998</v>
      </c>
      <c r="CL24" s="5">
        <f t="shared" si="47"/>
        <v>1207328.9341425</v>
      </c>
      <c r="CM24" s="35">
        <f t="shared" si="48"/>
        <v>55858.5098331</v>
      </c>
      <c r="CO24" s="35">
        <f>C24*$CP$6</f>
        <v>232298.97999999998</v>
      </c>
      <c r="CP24" s="35">
        <f t="shared" si="49"/>
        <v>50771.607805</v>
      </c>
      <c r="CQ24" s="5">
        <f t="shared" si="50"/>
        <v>283070.58780499996</v>
      </c>
      <c r="CR24" s="35">
        <f t="shared" si="51"/>
        <v>13096.5975926</v>
      </c>
      <c r="CS24" s="5"/>
      <c r="CT24" s="35">
        <f>C24*$CU$6</f>
        <v>40332.590000000004</v>
      </c>
      <c r="CU24" s="35">
        <f t="shared" si="52"/>
        <v>8815.1503775</v>
      </c>
      <c r="CV24" s="5">
        <f t="shared" si="53"/>
        <v>49147.740377500006</v>
      </c>
      <c r="CW24" s="35">
        <f t="shared" si="54"/>
        <v>2273.8786933</v>
      </c>
      <c r="CX24" s="5"/>
      <c r="CY24" s="5"/>
      <c r="CZ24" s="35"/>
      <c r="DA24" s="35">
        <f t="shared" si="55"/>
        <v>0</v>
      </c>
      <c r="DB24" s="35">
        <f t="shared" si="56"/>
        <v>0</v>
      </c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ht="12.75">
      <c r="A25" s="36">
        <v>47392</v>
      </c>
      <c r="D25" s="3">
        <v>1211225</v>
      </c>
      <c r="E25" s="34">
        <f t="shared" si="0"/>
        <v>1211225</v>
      </c>
      <c r="F25" s="34">
        <v>343907</v>
      </c>
      <c r="G25" s="35"/>
      <c r="H25" s="35"/>
      <c r="I25" s="35">
        <v>251606</v>
      </c>
      <c r="J25" s="35">
        <f t="shared" si="1"/>
        <v>251606</v>
      </c>
      <c r="K25" s="35">
        <f>'Academic Project '!K25</f>
        <v>71439.28524949998</v>
      </c>
      <c r="M25" s="35"/>
      <c r="N25" s="34">
        <f t="shared" si="2"/>
        <v>959619.0475875</v>
      </c>
      <c r="O25" s="35">
        <f t="shared" si="3"/>
        <v>959619.0475875</v>
      </c>
      <c r="P25" s="34">
        <f t="shared" si="2"/>
        <v>272467.7147505</v>
      </c>
      <c r="Q25" s="35"/>
      <c r="R25" s="35"/>
      <c r="S25" s="35">
        <f t="shared" si="4"/>
        <v>15133.893007499999</v>
      </c>
      <c r="T25" s="35">
        <f t="shared" si="5"/>
        <v>15133.893007499999</v>
      </c>
      <c r="U25" s="35">
        <f t="shared" si="6"/>
        <v>4297.0147928999995</v>
      </c>
      <c r="W25" s="35"/>
      <c r="X25" s="35">
        <f t="shared" si="7"/>
        <v>52.80941</v>
      </c>
      <c r="Y25" s="35">
        <f t="shared" si="8"/>
        <v>52.80941</v>
      </c>
      <c r="Z25" s="35">
        <f t="shared" si="9"/>
        <v>14.994345200000001</v>
      </c>
      <c r="AB25" s="35"/>
      <c r="AC25" s="35">
        <f t="shared" si="10"/>
        <v>12047.81283</v>
      </c>
      <c r="AD25" s="35">
        <f t="shared" si="11"/>
        <v>12047.81283</v>
      </c>
      <c r="AE25" s="35">
        <f t="shared" si="12"/>
        <v>3420.7741476</v>
      </c>
      <c r="AG25" s="35"/>
      <c r="AH25" s="35">
        <f t="shared" si="13"/>
        <v>2752.629935</v>
      </c>
      <c r="AI25" s="35">
        <f t="shared" si="14"/>
        <v>2752.629935</v>
      </c>
      <c r="AJ25" s="35">
        <f t="shared" si="15"/>
        <v>781.5630482</v>
      </c>
      <c r="AK25" s="35"/>
      <c r="AL25" s="35"/>
      <c r="AM25" s="35">
        <f t="shared" si="16"/>
        <v>29.9172575</v>
      </c>
      <c r="AN25" s="35">
        <f t="shared" si="17"/>
        <v>29.9172575</v>
      </c>
      <c r="AO25" s="35">
        <f t="shared" si="18"/>
        <v>8.4945029</v>
      </c>
      <c r="AP25" s="35"/>
      <c r="AQ25" s="35"/>
      <c r="AR25" s="35">
        <f t="shared" si="19"/>
        <v>29.9172575</v>
      </c>
      <c r="AS25" s="35">
        <f t="shared" si="20"/>
        <v>29.9172575</v>
      </c>
      <c r="AT25" s="35">
        <f t="shared" si="21"/>
        <v>8.4945029</v>
      </c>
      <c r="AU25" s="35"/>
      <c r="AV25" s="35"/>
      <c r="AW25" s="35">
        <f t="shared" si="22"/>
        <v>11790.54864</v>
      </c>
      <c r="AX25" s="35">
        <f t="shared" si="23"/>
        <v>11790.54864</v>
      </c>
      <c r="AY25" s="35">
        <f t="shared" si="24"/>
        <v>3347.7283008000004</v>
      </c>
      <c r="BA25" s="35"/>
      <c r="BB25" s="35">
        <f t="shared" si="25"/>
        <v>419456.7861775</v>
      </c>
      <c r="BC25" s="35">
        <f t="shared" si="26"/>
        <v>419456.7861775</v>
      </c>
      <c r="BD25" s="35">
        <f t="shared" si="27"/>
        <v>119097.7109653</v>
      </c>
      <c r="BF25" s="35"/>
      <c r="BG25" s="35">
        <f t="shared" si="28"/>
        <v>4128.7026575</v>
      </c>
      <c r="BH25" s="35">
        <f t="shared" si="29"/>
        <v>4128.7026575</v>
      </c>
      <c r="BI25" s="35">
        <f t="shared" si="30"/>
        <v>1172.2757909000002</v>
      </c>
      <c r="BK25" s="35"/>
      <c r="BL25" s="35">
        <f t="shared" si="31"/>
        <v>6681.843835</v>
      </c>
      <c r="BM25" s="35">
        <f t="shared" si="32"/>
        <v>6681.843835</v>
      </c>
      <c r="BN25" s="35">
        <f t="shared" si="33"/>
        <v>1897.1973562</v>
      </c>
      <c r="BP25" s="35"/>
      <c r="BQ25" s="35">
        <f t="shared" si="34"/>
        <v>374.02628000000004</v>
      </c>
      <c r="BR25" s="35">
        <f t="shared" si="35"/>
        <v>374.02628000000004</v>
      </c>
      <c r="BS25" s="35">
        <f t="shared" si="36"/>
        <v>106.19848160000001</v>
      </c>
      <c r="BU25" s="35"/>
      <c r="BV25" s="35">
        <f t="shared" si="37"/>
        <v>5.9350024999999995</v>
      </c>
      <c r="BW25" s="35">
        <f t="shared" si="38"/>
        <v>5.9350024999999995</v>
      </c>
      <c r="BX25" s="35">
        <f t="shared" si="39"/>
        <v>1.6851443</v>
      </c>
      <c r="BZ25" s="35"/>
      <c r="CA25" s="35">
        <f t="shared" si="40"/>
        <v>7461.388245</v>
      </c>
      <c r="CB25" s="35">
        <f t="shared" si="41"/>
        <v>7461.388245</v>
      </c>
      <c r="CC25" s="35">
        <f t="shared" si="42"/>
        <v>2118.5359014</v>
      </c>
      <c r="CE25" s="35"/>
      <c r="CF25" s="35">
        <f t="shared" si="43"/>
        <v>228807.5487275</v>
      </c>
      <c r="CG25" s="35">
        <f t="shared" si="44"/>
        <v>228807.5487275</v>
      </c>
      <c r="CH25" s="35">
        <f t="shared" si="45"/>
        <v>64966.0613513</v>
      </c>
      <c r="CJ25" s="35"/>
      <c r="CK25" s="35">
        <f t="shared" si="46"/>
        <v>196731.1615425</v>
      </c>
      <c r="CL25" s="5">
        <f t="shared" si="47"/>
        <v>196731.1615425</v>
      </c>
      <c r="CM25" s="35">
        <f t="shared" si="48"/>
        <v>55858.5098331</v>
      </c>
      <c r="CO25" s="35"/>
      <c r="CP25" s="35">
        <f t="shared" si="49"/>
        <v>46125.628205</v>
      </c>
      <c r="CQ25" s="5">
        <f t="shared" si="50"/>
        <v>46125.628205</v>
      </c>
      <c r="CR25" s="35">
        <f t="shared" si="51"/>
        <v>13096.5975926</v>
      </c>
      <c r="CS25" s="5"/>
      <c r="CT25" s="35"/>
      <c r="CU25" s="35">
        <f t="shared" si="52"/>
        <v>8008.4985775000005</v>
      </c>
      <c r="CV25" s="5">
        <f t="shared" si="53"/>
        <v>8008.4985775000005</v>
      </c>
      <c r="CW25" s="35">
        <f t="shared" si="54"/>
        <v>2273.8786933</v>
      </c>
      <c r="CX25" s="5"/>
      <c r="CY25" s="5"/>
      <c r="CZ25" s="35"/>
      <c r="DA25" s="35">
        <f t="shared" si="55"/>
        <v>0</v>
      </c>
      <c r="DB25" s="35">
        <f t="shared" si="56"/>
        <v>0</v>
      </c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ht="12.75">
      <c r="A26" s="36">
        <v>11049</v>
      </c>
      <c r="C26" s="3">
        <v>6345000</v>
      </c>
      <c r="D26" s="3">
        <v>1211225</v>
      </c>
      <c r="E26" s="34">
        <f t="shared" si="0"/>
        <v>7556225</v>
      </c>
      <c r="F26" s="34">
        <v>343907</v>
      </c>
      <c r="G26" s="35"/>
      <c r="H26" s="35">
        <v>1318037</v>
      </c>
      <c r="I26" s="35">
        <v>251606</v>
      </c>
      <c r="J26" s="35">
        <f t="shared" si="1"/>
        <v>1569643</v>
      </c>
      <c r="K26" s="35">
        <f>'Academic Project '!K26</f>
        <v>71439.28524949998</v>
      </c>
      <c r="M26" s="35">
        <f>R26+W26+AB26+AG26+AL26+AQ26+AV26+BA26+BF26+BK26+BP26+BU26+BZ26+CE26+CJ26+CO26+CT26</f>
        <v>5026962.6674999995</v>
      </c>
      <c r="N26" s="34">
        <f t="shared" si="2"/>
        <v>959619.0475875</v>
      </c>
      <c r="O26" s="35">
        <f t="shared" si="3"/>
        <v>5986581.7150874995</v>
      </c>
      <c r="P26" s="34">
        <f t="shared" si="2"/>
        <v>272467.7147505</v>
      </c>
      <c r="Q26" s="35"/>
      <c r="R26" s="35">
        <f>C26*$S$6</f>
        <v>79278.8715</v>
      </c>
      <c r="S26" s="35">
        <f t="shared" si="4"/>
        <v>15133.893007499999</v>
      </c>
      <c r="T26" s="35">
        <f t="shared" si="5"/>
        <v>94412.76450749999</v>
      </c>
      <c r="U26" s="35">
        <f t="shared" si="6"/>
        <v>4297.0147928999995</v>
      </c>
      <c r="W26" s="35">
        <f>C26*$X$6</f>
        <v>276.642</v>
      </c>
      <c r="X26" s="35">
        <f t="shared" si="7"/>
        <v>52.80941</v>
      </c>
      <c r="Y26" s="35">
        <f t="shared" si="8"/>
        <v>329.45141</v>
      </c>
      <c r="Z26" s="35">
        <f t="shared" si="9"/>
        <v>14.994345200000001</v>
      </c>
      <c r="AB26" s="35">
        <f>C26*$AC$6</f>
        <v>63112.446</v>
      </c>
      <c r="AC26" s="35">
        <f t="shared" si="10"/>
        <v>12047.81283</v>
      </c>
      <c r="AD26" s="35">
        <f t="shared" si="11"/>
        <v>75160.25883</v>
      </c>
      <c r="AE26" s="35">
        <f t="shared" si="12"/>
        <v>3420.7741476</v>
      </c>
      <c r="AG26" s="35">
        <f>C26*$AH$6</f>
        <v>14419.647</v>
      </c>
      <c r="AH26" s="35">
        <f t="shared" si="13"/>
        <v>2752.629935</v>
      </c>
      <c r="AI26" s="35">
        <f t="shared" si="14"/>
        <v>17172.276935</v>
      </c>
      <c r="AJ26" s="35">
        <f t="shared" si="15"/>
        <v>781.5630482</v>
      </c>
      <c r="AK26" s="35"/>
      <c r="AL26" s="35">
        <f>C26*$AM$6</f>
        <v>156.7215</v>
      </c>
      <c r="AM26" s="35">
        <f t="shared" si="16"/>
        <v>29.9172575</v>
      </c>
      <c r="AN26" s="35">
        <f t="shared" si="17"/>
        <v>186.6387575</v>
      </c>
      <c r="AO26" s="35">
        <f t="shared" si="18"/>
        <v>8.4945029</v>
      </c>
      <c r="AP26" s="35"/>
      <c r="AQ26" s="35">
        <f>C26*$AR$6</f>
        <v>156.7215</v>
      </c>
      <c r="AR26" s="35">
        <f t="shared" si="19"/>
        <v>29.9172575</v>
      </c>
      <c r="AS26" s="35">
        <f t="shared" si="20"/>
        <v>186.6387575</v>
      </c>
      <c r="AT26" s="35">
        <f t="shared" si="21"/>
        <v>8.4945029</v>
      </c>
      <c r="AU26" s="35"/>
      <c r="AV26" s="35">
        <f>C26*$AW$6</f>
        <v>61764.768000000004</v>
      </c>
      <c r="AW26" s="35">
        <f t="shared" si="22"/>
        <v>11790.54864</v>
      </c>
      <c r="AX26" s="35">
        <f t="shared" si="23"/>
        <v>73555.31664</v>
      </c>
      <c r="AY26" s="35">
        <f t="shared" si="24"/>
        <v>3347.7283008000004</v>
      </c>
      <c r="BA26" s="35">
        <f>C26*$BB$6</f>
        <v>2197323.6255</v>
      </c>
      <c r="BB26" s="35">
        <f t="shared" si="25"/>
        <v>419456.7861775</v>
      </c>
      <c r="BC26" s="35">
        <f t="shared" si="26"/>
        <v>2616780.4116775002</v>
      </c>
      <c r="BD26" s="35">
        <f t="shared" si="27"/>
        <v>119097.7109653</v>
      </c>
      <c r="BF26" s="35">
        <f>C26*$BG$6</f>
        <v>21628.201500000003</v>
      </c>
      <c r="BG26" s="35">
        <f t="shared" si="28"/>
        <v>4128.7026575</v>
      </c>
      <c r="BH26" s="35">
        <f t="shared" si="29"/>
        <v>25756.9041575</v>
      </c>
      <c r="BI26" s="35">
        <f t="shared" si="30"/>
        <v>1172.2757909000002</v>
      </c>
      <c r="BK26" s="35">
        <f>C26*$BL$6</f>
        <v>35002.827</v>
      </c>
      <c r="BL26" s="35">
        <f t="shared" si="31"/>
        <v>6681.843835</v>
      </c>
      <c r="BM26" s="35">
        <f t="shared" si="32"/>
        <v>41684.670835</v>
      </c>
      <c r="BN26" s="35">
        <f t="shared" si="33"/>
        <v>1897.1973562</v>
      </c>
      <c r="BP26" s="35">
        <f>C26*$BQ$6</f>
        <v>1959.3360000000002</v>
      </c>
      <c r="BQ26" s="35">
        <f t="shared" si="34"/>
        <v>374.02628000000004</v>
      </c>
      <c r="BR26" s="35">
        <f t="shared" si="35"/>
        <v>2333.3622800000003</v>
      </c>
      <c r="BS26" s="35">
        <f t="shared" si="36"/>
        <v>106.19848160000001</v>
      </c>
      <c r="BU26" s="35">
        <f>C26*$BV$6</f>
        <v>31.0905</v>
      </c>
      <c r="BV26" s="35">
        <f t="shared" si="37"/>
        <v>5.9350024999999995</v>
      </c>
      <c r="BW26" s="35">
        <f t="shared" si="38"/>
        <v>37.0255025</v>
      </c>
      <c r="BX26" s="35">
        <f t="shared" si="39"/>
        <v>1.6851443</v>
      </c>
      <c r="BZ26" s="35">
        <f>C26*$CA$6</f>
        <v>39086.469000000005</v>
      </c>
      <c r="CA26" s="35">
        <f t="shared" si="40"/>
        <v>7461.388245</v>
      </c>
      <c r="CB26" s="35">
        <f t="shared" si="41"/>
        <v>46547.85724500001</v>
      </c>
      <c r="CC26" s="35">
        <f t="shared" si="42"/>
        <v>2118.5359014</v>
      </c>
      <c r="CE26" s="35">
        <f>C26*$CF$6</f>
        <v>1198607.9355</v>
      </c>
      <c r="CF26" s="35">
        <f t="shared" si="43"/>
        <v>228807.5487275</v>
      </c>
      <c r="CG26" s="35">
        <f t="shared" si="44"/>
        <v>1427415.4842275</v>
      </c>
      <c r="CH26" s="35">
        <f t="shared" si="45"/>
        <v>64966.0613513</v>
      </c>
      <c r="CJ26" s="35">
        <f>C26*$CK$6</f>
        <v>1030575.8385</v>
      </c>
      <c r="CK26" s="35">
        <f t="shared" si="46"/>
        <v>196731.1615425</v>
      </c>
      <c r="CL26" s="5">
        <f t="shared" si="47"/>
        <v>1227307.0000425</v>
      </c>
      <c r="CM26" s="35">
        <f t="shared" si="48"/>
        <v>55858.5098331</v>
      </c>
      <c r="CO26" s="35">
        <f>C26*$CP$6</f>
        <v>241629.021</v>
      </c>
      <c r="CP26" s="35">
        <f t="shared" si="49"/>
        <v>46125.628205</v>
      </c>
      <c r="CQ26" s="5">
        <f t="shared" si="50"/>
        <v>287754.649205</v>
      </c>
      <c r="CR26" s="35">
        <f t="shared" si="51"/>
        <v>13096.5975926</v>
      </c>
      <c r="CS26" s="5"/>
      <c r="CT26" s="35">
        <f>C26*$CU$6</f>
        <v>41952.5055</v>
      </c>
      <c r="CU26" s="35">
        <f t="shared" si="52"/>
        <v>8008.4985775000005</v>
      </c>
      <c r="CV26" s="5">
        <f t="shared" si="53"/>
        <v>49961.0040775</v>
      </c>
      <c r="CW26" s="35">
        <f t="shared" si="54"/>
        <v>2273.8786933</v>
      </c>
      <c r="CX26" s="5"/>
      <c r="CY26" s="5"/>
      <c r="CZ26" s="35"/>
      <c r="DA26" s="35">
        <f t="shared" si="55"/>
        <v>0</v>
      </c>
      <c r="DB26" s="35">
        <f t="shared" si="56"/>
        <v>0</v>
      </c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ht="12.75">
      <c r="A27" s="36">
        <v>11232</v>
      </c>
      <c r="D27" s="3">
        <v>1084325</v>
      </c>
      <c r="E27" s="34">
        <f t="shared" si="0"/>
        <v>1084325</v>
      </c>
      <c r="F27" s="34">
        <v>343907</v>
      </c>
      <c r="G27" s="35"/>
      <c r="H27" s="35"/>
      <c r="I27" s="35">
        <v>225245</v>
      </c>
      <c r="J27" s="35">
        <f t="shared" si="1"/>
        <v>225245</v>
      </c>
      <c r="K27" s="35">
        <f>'Academic Project '!K27</f>
        <v>71439.28524949998</v>
      </c>
      <c r="M27" s="35"/>
      <c r="N27" s="34">
        <f t="shared" si="2"/>
        <v>859079.7942375</v>
      </c>
      <c r="O27" s="35">
        <f t="shared" si="3"/>
        <v>859079.7942375</v>
      </c>
      <c r="P27" s="34">
        <f t="shared" si="2"/>
        <v>272467.7147505</v>
      </c>
      <c r="Q27" s="35"/>
      <c r="R27" s="35"/>
      <c r="S27" s="35">
        <f t="shared" si="4"/>
        <v>13548.3155775</v>
      </c>
      <c r="T27" s="35">
        <f t="shared" si="5"/>
        <v>13548.3155775</v>
      </c>
      <c r="U27" s="35">
        <f t="shared" si="6"/>
        <v>4297.0147928999995</v>
      </c>
      <c r="W27" s="35"/>
      <c r="X27" s="35">
        <f t="shared" si="7"/>
        <v>47.27657</v>
      </c>
      <c r="Y27" s="35">
        <f t="shared" si="8"/>
        <v>47.27657</v>
      </c>
      <c r="Z27" s="35">
        <f t="shared" si="9"/>
        <v>14.994345200000001</v>
      </c>
      <c r="AB27" s="35"/>
      <c r="AC27" s="35">
        <f t="shared" si="10"/>
        <v>10785.56391</v>
      </c>
      <c r="AD27" s="35">
        <f t="shared" si="11"/>
        <v>10785.56391</v>
      </c>
      <c r="AE27" s="35">
        <f t="shared" si="12"/>
        <v>3420.7741476</v>
      </c>
      <c r="AG27" s="35"/>
      <c r="AH27" s="35">
        <f t="shared" si="13"/>
        <v>2464.236995</v>
      </c>
      <c r="AI27" s="35">
        <f t="shared" si="14"/>
        <v>2464.236995</v>
      </c>
      <c r="AJ27" s="35">
        <f t="shared" si="15"/>
        <v>781.5630482</v>
      </c>
      <c r="AK27" s="35"/>
      <c r="AL27" s="35"/>
      <c r="AM27" s="35">
        <f t="shared" si="16"/>
        <v>26.7828275</v>
      </c>
      <c r="AN27" s="35">
        <f t="shared" si="17"/>
        <v>26.7828275</v>
      </c>
      <c r="AO27" s="35">
        <f t="shared" si="18"/>
        <v>8.4945029</v>
      </c>
      <c r="AP27" s="35"/>
      <c r="AQ27" s="35"/>
      <c r="AR27" s="35">
        <f t="shared" si="19"/>
        <v>26.7828275</v>
      </c>
      <c r="AS27" s="35">
        <f t="shared" si="20"/>
        <v>26.7828275</v>
      </c>
      <c r="AT27" s="35">
        <f t="shared" si="21"/>
        <v>8.4945029</v>
      </c>
      <c r="AU27" s="35"/>
      <c r="AV27" s="35"/>
      <c r="AW27" s="35">
        <f t="shared" si="22"/>
        <v>10555.25328</v>
      </c>
      <c r="AX27" s="35">
        <f t="shared" si="23"/>
        <v>10555.25328</v>
      </c>
      <c r="AY27" s="35">
        <f t="shared" si="24"/>
        <v>3347.7283008000004</v>
      </c>
      <c r="BA27" s="35"/>
      <c r="BB27" s="35">
        <f t="shared" si="25"/>
        <v>375510.3136675</v>
      </c>
      <c r="BC27" s="35">
        <f t="shared" si="26"/>
        <v>375510.3136675</v>
      </c>
      <c r="BD27" s="35">
        <f t="shared" si="27"/>
        <v>119097.7109653</v>
      </c>
      <c r="BF27" s="35"/>
      <c r="BG27" s="35">
        <f t="shared" si="28"/>
        <v>3696.1386275</v>
      </c>
      <c r="BH27" s="35">
        <f t="shared" si="29"/>
        <v>3696.1386275</v>
      </c>
      <c r="BI27" s="35">
        <f t="shared" si="30"/>
        <v>1172.2757909000002</v>
      </c>
      <c r="BK27" s="35"/>
      <c r="BL27" s="35">
        <f t="shared" si="31"/>
        <v>5981.787295</v>
      </c>
      <c r="BM27" s="35">
        <f t="shared" si="32"/>
        <v>5981.787295</v>
      </c>
      <c r="BN27" s="35">
        <f t="shared" si="33"/>
        <v>1897.1973562</v>
      </c>
      <c r="BP27" s="35"/>
      <c r="BQ27" s="35">
        <f t="shared" si="34"/>
        <v>334.83956</v>
      </c>
      <c r="BR27" s="35">
        <f t="shared" si="35"/>
        <v>334.83956</v>
      </c>
      <c r="BS27" s="35">
        <f t="shared" si="36"/>
        <v>106.19848160000001</v>
      </c>
      <c r="BU27" s="35"/>
      <c r="BV27" s="35">
        <f t="shared" si="37"/>
        <v>5.3131924999999995</v>
      </c>
      <c r="BW27" s="35">
        <f t="shared" si="38"/>
        <v>5.3131924999999995</v>
      </c>
      <c r="BX27" s="35">
        <f t="shared" si="39"/>
        <v>1.6851443</v>
      </c>
      <c r="BZ27" s="35"/>
      <c r="CA27" s="35">
        <f t="shared" si="40"/>
        <v>6679.658865</v>
      </c>
      <c r="CB27" s="35">
        <f t="shared" si="41"/>
        <v>6679.658865</v>
      </c>
      <c r="CC27" s="35">
        <f t="shared" si="42"/>
        <v>2118.5359014</v>
      </c>
      <c r="CE27" s="35"/>
      <c r="CF27" s="35">
        <f t="shared" si="43"/>
        <v>204835.39001749997</v>
      </c>
      <c r="CG27" s="35">
        <f t="shared" si="44"/>
        <v>204835.39001749997</v>
      </c>
      <c r="CH27" s="35">
        <f t="shared" si="45"/>
        <v>64966.0613513</v>
      </c>
      <c r="CJ27" s="35"/>
      <c r="CK27" s="35">
        <f t="shared" si="46"/>
        <v>176119.6447725</v>
      </c>
      <c r="CL27" s="5">
        <f t="shared" si="47"/>
        <v>176119.6447725</v>
      </c>
      <c r="CM27" s="35">
        <f t="shared" si="48"/>
        <v>55858.5098331</v>
      </c>
      <c r="CO27" s="35"/>
      <c r="CP27" s="35">
        <f t="shared" si="49"/>
        <v>41293.047785</v>
      </c>
      <c r="CQ27" s="5">
        <f t="shared" si="50"/>
        <v>41293.047785</v>
      </c>
      <c r="CR27" s="35">
        <f t="shared" si="51"/>
        <v>13096.5975926</v>
      </c>
      <c r="CS27" s="5"/>
      <c r="CT27" s="35"/>
      <c r="CU27" s="35">
        <f t="shared" si="52"/>
        <v>7169.4484675</v>
      </c>
      <c r="CV27" s="5">
        <f t="shared" si="53"/>
        <v>7169.4484675</v>
      </c>
      <c r="CW27" s="35">
        <f t="shared" si="54"/>
        <v>2273.8786933</v>
      </c>
      <c r="CX27" s="5"/>
      <c r="CY27" s="5"/>
      <c r="CZ27" s="35"/>
      <c r="DA27" s="35">
        <f t="shared" si="55"/>
        <v>0</v>
      </c>
      <c r="DB27" s="35">
        <f t="shared" si="56"/>
        <v>0</v>
      </c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ht="12.75">
      <c r="A28" s="36">
        <v>11414</v>
      </c>
      <c r="C28" s="3">
        <v>6600000</v>
      </c>
      <c r="D28" s="3">
        <v>1084325</v>
      </c>
      <c r="E28" s="34">
        <f t="shared" si="0"/>
        <v>7684325</v>
      </c>
      <c r="F28" s="34">
        <v>343907</v>
      </c>
      <c r="G28" s="35"/>
      <c r="H28" s="35">
        <v>1371008</v>
      </c>
      <c r="I28" s="35">
        <v>225245</v>
      </c>
      <c r="J28" s="35">
        <f t="shared" si="1"/>
        <v>1596253</v>
      </c>
      <c r="K28" s="35">
        <f>'Academic Project '!K28</f>
        <v>71439.28524949998</v>
      </c>
      <c r="M28" s="35">
        <f>R28+W28+AB28+AG28+AL28+AQ28+AV28+BA28+BF28+BK28+BP28+BU28+BZ28+CE28+CJ28+CO28+CT28</f>
        <v>5228991.899999999</v>
      </c>
      <c r="N28" s="34">
        <f t="shared" si="2"/>
        <v>859079.7942375</v>
      </c>
      <c r="O28" s="35">
        <f t="shared" si="3"/>
        <v>6088071.6942374995</v>
      </c>
      <c r="P28" s="34">
        <f t="shared" si="2"/>
        <v>272467.7147505</v>
      </c>
      <c r="Q28" s="35"/>
      <c r="R28" s="35">
        <f>C28*$S$6</f>
        <v>82465.01999999999</v>
      </c>
      <c r="S28" s="35">
        <f t="shared" si="4"/>
        <v>13548.3155775</v>
      </c>
      <c r="T28" s="35">
        <f t="shared" si="5"/>
        <v>96013.3355775</v>
      </c>
      <c r="U28" s="35">
        <f t="shared" si="6"/>
        <v>4297.0147928999995</v>
      </c>
      <c r="W28" s="35">
        <f>C28*$X$6</f>
        <v>287.76</v>
      </c>
      <c r="X28" s="35">
        <f t="shared" si="7"/>
        <v>47.27657</v>
      </c>
      <c r="Y28" s="35">
        <f t="shared" si="8"/>
        <v>335.03657</v>
      </c>
      <c r="Z28" s="35">
        <f t="shared" si="9"/>
        <v>14.994345200000001</v>
      </c>
      <c r="AB28" s="35">
        <f>C28*$AC$6</f>
        <v>65648.88</v>
      </c>
      <c r="AC28" s="35">
        <f t="shared" si="10"/>
        <v>10785.56391</v>
      </c>
      <c r="AD28" s="35">
        <f t="shared" si="11"/>
        <v>76434.44391</v>
      </c>
      <c r="AE28" s="35">
        <f t="shared" si="12"/>
        <v>3420.7741476</v>
      </c>
      <c r="AG28" s="35">
        <f>C28*$AH$6</f>
        <v>14999.16</v>
      </c>
      <c r="AH28" s="35">
        <f t="shared" si="13"/>
        <v>2464.236995</v>
      </c>
      <c r="AI28" s="35">
        <f t="shared" si="14"/>
        <v>17463.396995</v>
      </c>
      <c r="AJ28" s="35">
        <f t="shared" si="15"/>
        <v>781.5630482</v>
      </c>
      <c r="AK28" s="35"/>
      <c r="AL28" s="35">
        <f>C28*$AM$6</f>
        <v>163.02</v>
      </c>
      <c r="AM28" s="35">
        <f t="shared" si="16"/>
        <v>26.7828275</v>
      </c>
      <c r="AN28" s="35">
        <f t="shared" si="17"/>
        <v>189.8028275</v>
      </c>
      <c r="AO28" s="35">
        <f t="shared" si="18"/>
        <v>8.4945029</v>
      </c>
      <c r="AP28" s="35"/>
      <c r="AQ28" s="35">
        <f>C28*$AR$6</f>
        <v>163.02</v>
      </c>
      <c r="AR28" s="35">
        <f t="shared" si="19"/>
        <v>26.7828275</v>
      </c>
      <c r="AS28" s="35">
        <f t="shared" si="20"/>
        <v>189.8028275</v>
      </c>
      <c r="AT28" s="35">
        <f t="shared" si="21"/>
        <v>8.4945029</v>
      </c>
      <c r="AU28" s="35"/>
      <c r="AV28" s="35">
        <f>C28*$AW$6</f>
        <v>64247.04000000001</v>
      </c>
      <c r="AW28" s="35">
        <f t="shared" si="22"/>
        <v>10555.25328</v>
      </c>
      <c r="AX28" s="35">
        <f t="shared" si="23"/>
        <v>74802.29328000001</v>
      </c>
      <c r="AY28" s="35">
        <f t="shared" si="24"/>
        <v>3347.7283008000004</v>
      </c>
      <c r="BA28" s="35">
        <f>C28*$BB$6</f>
        <v>2285632.14</v>
      </c>
      <c r="BB28" s="35">
        <f t="shared" si="25"/>
        <v>375510.3136675</v>
      </c>
      <c r="BC28" s="35">
        <f t="shared" si="26"/>
        <v>2661142.4536675</v>
      </c>
      <c r="BD28" s="35">
        <f t="shared" si="27"/>
        <v>119097.7109653</v>
      </c>
      <c r="BF28" s="35">
        <f>C28*$BG$6</f>
        <v>22497.420000000002</v>
      </c>
      <c r="BG28" s="35">
        <f t="shared" si="28"/>
        <v>3696.1386275</v>
      </c>
      <c r="BH28" s="35">
        <f t="shared" si="29"/>
        <v>26193.558627500002</v>
      </c>
      <c r="BI28" s="35">
        <f t="shared" si="30"/>
        <v>1172.2757909000002</v>
      </c>
      <c r="BK28" s="35">
        <f>C28*$BL$6</f>
        <v>36409.56</v>
      </c>
      <c r="BL28" s="35">
        <f t="shared" si="31"/>
        <v>5981.787295</v>
      </c>
      <c r="BM28" s="35">
        <f t="shared" si="32"/>
        <v>42391.347295</v>
      </c>
      <c r="BN28" s="35">
        <f t="shared" si="33"/>
        <v>1897.1973562</v>
      </c>
      <c r="BP28" s="35">
        <f>C28*$BQ$6</f>
        <v>2038.0800000000002</v>
      </c>
      <c r="BQ28" s="35">
        <f t="shared" si="34"/>
        <v>334.83956</v>
      </c>
      <c r="BR28" s="35">
        <f t="shared" si="35"/>
        <v>2372.9195600000003</v>
      </c>
      <c r="BS28" s="35">
        <f t="shared" si="36"/>
        <v>106.19848160000001</v>
      </c>
      <c r="BU28" s="35">
        <f>C28*$BV$6</f>
        <v>32.339999999999996</v>
      </c>
      <c r="BV28" s="35">
        <f t="shared" si="37"/>
        <v>5.3131924999999995</v>
      </c>
      <c r="BW28" s="35">
        <f t="shared" si="38"/>
        <v>37.653192499999996</v>
      </c>
      <c r="BX28" s="35">
        <f t="shared" si="39"/>
        <v>1.6851443</v>
      </c>
      <c r="BZ28" s="35">
        <f>C28*$CA$6</f>
        <v>40657.32</v>
      </c>
      <c r="CA28" s="35">
        <f t="shared" si="40"/>
        <v>6679.658865</v>
      </c>
      <c r="CB28" s="35">
        <f t="shared" si="41"/>
        <v>47336.978865</v>
      </c>
      <c r="CC28" s="35">
        <f t="shared" si="42"/>
        <v>2118.5359014</v>
      </c>
      <c r="CE28" s="35">
        <f>C28*$CF$6</f>
        <v>1246778.94</v>
      </c>
      <c r="CF28" s="35">
        <f t="shared" si="43"/>
        <v>204835.39001749997</v>
      </c>
      <c r="CG28" s="35">
        <f t="shared" si="44"/>
        <v>1451614.3300174999</v>
      </c>
      <c r="CH28" s="35">
        <f t="shared" si="45"/>
        <v>64966.0613513</v>
      </c>
      <c r="CJ28" s="35">
        <f>C28*$CK$6</f>
        <v>1071993.78</v>
      </c>
      <c r="CK28" s="35">
        <f t="shared" si="46"/>
        <v>176119.6447725</v>
      </c>
      <c r="CL28" s="5">
        <f t="shared" si="47"/>
        <v>1248113.4247725</v>
      </c>
      <c r="CM28" s="35">
        <f t="shared" si="48"/>
        <v>55858.5098331</v>
      </c>
      <c r="CO28" s="35">
        <f>C28*$CP$6</f>
        <v>251339.88</v>
      </c>
      <c r="CP28" s="35">
        <f t="shared" si="49"/>
        <v>41293.047785</v>
      </c>
      <c r="CQ28" s="5">
        <f t="shared" si="50"/>
        <v>292632.927785</v>
      </c>
      <c r="CR28" s="35">
        <f t="shared" si="51"/>
        <v>13096.5975926</v>
      </c>
      <c r="CS28" s="5"/>
      <c r="CT28" s="35">
        <f>C28*$CU$6</f>
        <v>43638.54</v>
      </c>
      <c r="CU28" s="35">
        <f t="shared" si="52"/>
        <v>7169.4484675</v>
      </c>
      <c r="CV28" s="5">
        <f t="shared" si="53"/>
        <v>50807.9884675</v>
      </c>
      <c r="CW28" s="35">
        <f t="shared" si="54"/>
        <v>2273.8786933</v>
      </c>
      <c r="CX28" s="5"/>
      <c r="CY28" s="5"/>
      <c r="CZ28" s="35"/>
      <c r="DA28" s="35">
        <f t="shared" si="55"/>
        <v>0</v>
      </c>
      <c r="DB28" s="35">
        <f t="shared" si="56"/>
        <v>0</v>
      </c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16" ht="12.75">
      <c r="A29" s="36">
        <v>11597</v>
      </c>
      <c r="D29" s="3">
        <v>952325</v>
      </c>
      <c r="E29" s="34">
        <f t="shared" si="0"/>
        <v>952325</v>
      </c>
      <c r="F29" s="34">
        <v>343907</v>
      </c>
      <c r="G29" s="35"/>
      <c r="H29" s="35"/>
      <c r="I29" s="35">
        <v>197825</v>
      </c>
      <c r="J29" s="35">
        <f t="shared" si="1"/>
        <v>197825</v>
      </c>
      <c r="K29" s="35">
        <f>'Academic Project '!K29</f>
        <v>71439.28524949998</v>
      </c>
      <c r="M29" s="35"/>
      <c r="N29" s="34">
        <f t="shared" si="2"/>
        <v>754499.9562375</v>
      </c>
      <c r="O29" s="35">
        <f t="shared" si="3"/>
        <v>754499.9562375</v>
      </c>
      <c r="P29" s="34">
        <f t="shared" si="2"/>
        <v>272467.7147505</v>
      </c>
      <c r="Q29" s="35"/>
      <c r="R29" s="35"/>
      <c r="S29" s="35">
        <f t="shared" si="4"/>
        <v>11899.0151775</v>
      </c>
      <c r="T29" s="35">
        <f t="shared" si="5"/>
        <v>11899.0151775</v>
      </c>
      <c r="U29" s="35">
        <f t="shared" si="6"/>
        <v>4297.0147928999995</v>
      </c>
      <c r="W29" s="35"/>
      <c r="X29" s="35">
        <f t="shared" si="7"/>
        <v>41.521370000000005</v>
      </c>
      <c r="Y29" s="35">
        <f t="shared" si="8"/>
        <v>41.521370000000005</v>
      </c>
      <c r="Z29" s="35">
        <f t="shared" si="9"/>
        <v>14.994345200000001</v>
      </c>
      <c r="AB29" s="35"/>
      <c r="AC29" s="35">
        <f t="shared" si="10"/>
        <v>9472.58631</v>
      </c>
      <c r="AD29" s="35">
        <f t="shared" si="11"/>
        <v>9472.58631</v>
      </c>
      <c r="AE29" s="35">
        <f t="shared" si="12"/>
        <v>3420.7741476</v>
      </c>
      <c r="AG29" s="35"/>
      <c r="AH29" s="35">
        <f t="shared" si="13"/>
        <v>2164.253795</v>
      </c>
      <c r="AI29" s="35">
        <f t="shared" si="14"/>
        <v>2164.253795</v>
      </c>
      <c r="AJ29" s="35">
        <f t="shared" si="15"/>
        <v>781.5630482</v>
      </c>
      <c r="AK29" s="35"/>
      <c r="AL29" s="35"/>
      <c r="AM29" s="35">
        <f t="shared" si="16"/>
        <v>23.5224275</v>
      </c>
      <c r="AN29" s="35">
        <f t="shared" si="17"/>
        <v>23.5224275</v>
      </c>
      <c r="AO29" s="35">
        <f t="shared" si="18"/>
        <v>8.4945029</v>
      </c>
      <c r="AP29" s="35"/>
      <c r="AQ29" s="35"/>
      <c r="AR29" s="35">
        <f t="shared" si="19"/>
        <v>23.5224275</v>
      </c>
      <c r="AS29" s="35">
        <f t="shared" si="20"/>
        <v>23.5224275</v>
      </c>
      <c r="AT29" s="35">
        <f t="shared" si="21"/>
        <v>8.4945029</v>
      </c>
      <c r="AU29" s="35"/>
      <c r="AV29" s="35"/>
      <c r="AW29" s="35">
        <f t="shared" si="22"/>
        <v>9270.31248</v>
      </c>
      <c r="AX29" s="35">
        <f t="shared" si="23"/>
        <v>9270.31248</v>
      </c>
      <c r="AY29" s="35">
        <f t="shared" si="24"/>
        <v>3347.7283008000004</v>
      </c>
      <c r="BA29" s="35"/>
      <c r="BB29" s="35">
        <f t="shared" si="25"/>
        <v>329797.6708675</v>
      </c>
      <c r="BC29" s="35">
        <f t="shared" si="26"/>
        <v>329797.6708675</v>
      </c>
      <c r="BD29" s="35">
        <f t="shared" si="27"/>
        <v>119097.7109653</v>
      </c>
      <c r="BF29" s="35"/>
      <c r="BG29" s="35">
        <f t="shared" si="28"/>
        <v>3246.1902275</v>
      </c>
      <c r="BH29" s="35">
        <f t="shared" si="29"/>
        <v>3246.1902275</v>
      </c>
      <c r="BI29" s="35">
        <f t="shared" si="30"/>
        <v>1172.2757909000002</v>
      </c>
      <c r="BK29" s="35"/>
      <c r="BL29" s="35">
        <f t="shared" si="31"/>
        <v>5253.596095</v>
      </c>
      <c r="BM29" s="35">
        <f t="shared" si="32"/>
        <v>5253.596095</v>
      </c>
      <c r="BN29" s="35">
        <f t="shared" si="33"/>
        <v>1897.1973562</v>
      </c>
      <c r="BP29" s="35"/>
      <c r="BQ29" s="35">
        <f t="shared" si="34"/>
        <v>294.07796</v>
      </c>
      <c r="BR29" s="35">
        <f t="shared" si="35"/>
        <v>294.07796</v>
      </c>
      <c r="BS29" s="35">
        <f t="shared" si="36"/>
        <v>106.19848160000001</v>
      </c>
      <c r="BU29" s="35"/>
      <c r="BV29" s="35">
        <f t="shared" si="37"/>
        <v>4.6663925</v>
      </c>
      <c r="BW29" s="35">
        <f t="shared" si="38"/>
        <v>4.6663925</v>
      </c>
      <c r="BX29" s="35">
        <f t="shared" si="39"/>
        <v>1.6851443</v>
      </c>
      <c r="BZ29" s="35"/>
      <c r="CA29" s="35">
        <f t="shared" si="40"/>
        <v>5866.512465</v>
      </c>
      <c r="CB29" s="35">
        <f t="shared" si="41"/>
        <v>5866.512465</v>
      </c>
      <c r="CC29" s="35">
        <f t="shared" si="42"/>
        <v>2118.5359014</v>
      </c>
      <c r="CE29" s="35"/>
      <c r="CF29" s="35">
        <f t="shared" si="43"/>
        <v>179899.81121749998</v>
      </c>
      <c r="CG29" s="35">
        <f t="shared" si="44"/>
        <v>179899.81121749998</v>
      </c>
      <c r="CH29" s="35">
        <f t="shared" si="45"/>
        <v>64966.0613513</v>
      </c>
      <c r="CJ29" s="35"/>
      <c r="CK29" s="35">
        <f t="shared" si="46"/>
        <v>154679.7691725</v>
      </c>
      <c r="CL29" s="5">
        <f t="shared" si="47"/>
        <v>154679.7691725</v>
      </c>
      <c r="CM29" s="35">
        <f t="shared" si="48"/>
        <v>55858.5098331</v>
      </c>
      <c r="CO29" s="35"/>
      <c r="CP29" s="35">
        <f t="shared" si="49"/>
        <v>36266.250185</v>
      </c>
      <c r="CQ29" s="5">
        <f t="shared" si="50"/>
        <v>36266.250185</v>
      </c>
      <c r="CR29" s="35">
        <f t="shared" si="51"/>
        <v>13096.5975926</v>
      </c>
      <c r="CS29" s="5"/>
      <c r="CT29" s="35"/>
      <c r="CU29" s="35">
        <f t="shared" si="52"/>
        <v>6296.6776675</v>
      </c>
      <c r="CV29" s="5">
        <f t="shared" si="53"/>
        <v>6296.6776675</v>
      </c>
      <c r="CW29" s="35">
        <f t="shared" si="54"/>
        <v>2273.8786933</v>
      </c>
      <c r="CX29" s="5"/>
      <c r="CY29" s="5"/>
      <c r="CZ29" s="35"/>
      <c r="DA29" s="35">
        <f t="shared" si="55"/>
        <v>0</v>
      </c>
      <c r="DB29" s="35">
        <f t="shared" si="56"/>
        <v>0</v>
      </c>
      <c r="DC29" s="5"/>
      <c r="DD29" s="5"/>
      <c r="DE29" s="5"/>
      <c r="DF29" s="5"/>
      <c r="DG29" s="5"/>
      <c r="DH29" s="5"/>
      <c r="DI29" s="5"/>
      <c r="DJ29" s="5"/>
      <c r="DK29" s="5"/>
      <c r="DL29" s="5"/>
    </row>
    <row r="30" spans="1:116" ht="12.75">
      <c r="A30" s="36">
        <v>11780</v>
      </c>
      <c r="C30" s="3">
        <v>6865000</v>
      </c>
      <c r="D30" s="3">
        <v>952325</v>
      </c>
      <c r="E30" s="34">
        <f t="shared" si="0"/>
        <v>7817325</v>
      </c>
      <c r="F30" s="34">
        <v>343907</v>
      </c>
      <c r="G30" s="35"/>
      <c r="H30" s="35">
        <v>1426056</v>
      </c>
      <c r="I30" s="35">
        <v>197825</v>
      </c>
      <c r="J30" s="35">
        <f t="shared" si="1"/>
        <v>1623881</v>
      </c>
      <c r="K30" s="35">
        <f>'Academic Project '!K30</f>
        <v>71439.28524949998</v>
      </c>
      <c r="M30" s="35">
        <f>R30+W30+AB30+AG30+AL30+AQ30+AV30+BA30+BF30+BK30+BP30+BU30+BZ30+CE30+CJ30+CO30+CT30</f>
        <v>5438943.8475</v>
      </c>
      <c r="N30" s="34">
        <f t="shared" si="2"/>
        <v>754499.9562375</v>
      </c>
      <c r="O30" s="35">
        <f t="shared" si="3"/>
        <v>6193443.8037375</v>
      </c>
      <c r="P30" s="34">
        <f t="shared" si="2"/>
        <v>272467.7147505</v>
      </c>
      <c r="Q30" s="35"/>
      <c r="R30" s="35">
        <f>C30*$S$6</f>
        <v>85776.1155</v>
      </c>
      <c r="S30" s="35">
        <f t="shared" si="4"/>
        <v>11899.0151775</v>
      </c>
      <c r="T30" s="35">
        <f t="shared" si="5"/>
        <v>97675.1306775</v>
      </c>
      <c r="U30" s="35">
        <f t="shared" si="6"/>
        <v>4297.0147928999995</v>
      </c>
      <c r="W30" s="35">
        <f>C30*$X$6</f>
        <v>299.314</v>
      </c>
      <c r="X30" s="35">
        <f t="shared" si="7"/>
        <v>41.521370000000005</v>
      </c>
      <c r="Y30" s="35">
        <f t="shared" si="8"/>
        <v>340.83537</v>
      </c>
      <c r="Z30" s="35">
        <f t="shared" si="9"/>
        <v>14.994345200000001</v>
      </c>
      <c r="AB30" s="35">
        <f>C30*$AC$6</f>
        <v>68284.782</v>
      </c>
      <c r="AC30" s="35">
        <f t="shared" si="10"/>
        <v>9472.58631</v>
      </c>
      <c r="AD30" s="35">
        <f t="shared" si="11"/>
        <v>77757.36831</v>
      </c>
      <c r="AE30" s="35">
        <f t="shared" si="12"/>
        <v>3420.7741476</v>
      </c>
      <c r="AG30" s="35">
        <f>C30*$AH$6</f>
        <v>15601.399000000001</v>
      </c>
      <c r="AH30" s="35">
        <f t="shared" si="13"/>
        <v>2164.253795</v>
      </c>
      <c r="AI30" s="35">
        <f t="shared" si="14"/>
        <v>17765.652795</v>
      </c>
      <c r="AJ30" s="35">
        <f t="shared" si="15"/>
        <v>781.5630482</v>
      </c>
      <c r="AK30" s="35"/>
      <c r="AL30" s="35">
        <f>C30*$AM$6</f>
        <v>169.56550000000001</v>
      </c>
      <c r="AM30" s="35">
        <f t="shared" si="16"/>
        <v>23.5224275</v>
      </c>
      <c r="AN30" s="35">
        <f t="shared" si="17"/>
        <v>193.0879275</v>
      </c>
      <c r="AO30" s="35">
        <f t="shared" si="18"/>
        <v>8.4945029</v>
      </c>
      <c r="AP30" s="35"/>
      <c r="AQ30" s="35">
        <f>C30*$AR$6</f>
        <v>169.56550000000001</v>
      </c>
      <c r="AR30" s="35">
        <f t="shared" si="19"/>
        <v>23.5224275</v>
      </c>
      <c r="AS30" s="35">
        <f t="shared" si="20"/>
        <v>193.0879275</v>
      </c>
      <c r="AT30" s="35">
        <f t="shared" si="21"/>
        <v>8.4945029</v>
      </c>
      <c r="AU30" s="35"/>
      <c r="AV30" s="35">
        <f>C30*$AW$6</f>
        <v>66826.656</v>
      </c>
      <c r="AW30" s="35">
        <f t="shared" si="22"/>
        <v>9270.31248</v>
      </c>
      <c r="AX30" s="35">
        <f t="shared" si="23"/>
        <v>76096.96848000001</v>
      </c>
      <c r="AY30" s="35">
        <f t="shared" si="24"/>
        <v>3347.7283008000004</v>
      </c>
      <c r="BA30" s="35">
        <f>C30*$BB$6</f>
        <v>2377403.7335</v>
      </c>
      <c r="BB30" s="35">
        <f t="shared" si="25"/>
        <v>329797.6708675</v>
      </c>
      <c r="BC30" s="35">
        <f t="shared" si="26"/>
        <v>2707201.4043675</v>
      </c>
      <c r="BD30" s="35">
        <f t="shared" si="27"/>
        <v>119097.7109653</v>
      </c>
      <c r="BF30" s="35">
        <f>C30*$BG$6</f>
        <v>23400.7255</v>
      </c>
      <c r="BG30" s="35">
        <f t="shared" si="28"/>
        <v>3246.1902275</v>
      </c>
      <c r="BH30" s="35">
        <f t="shared" si="29"/>
        <v>26646.9157275</v>
      </c>
      <c r="BI30" s="35">
        <f t="shared" si="30"/>
        <v>1172.2757909000002</v>
      </c>
      <c r="BK30" s="35">
        <f>C30*$BL$6</f>
        <v>37871.459</v>
      </c>
      <c r="BL30" s="35">
        <f t="shared" si="31"/>
        <v>5253.596095</v>
      </c>
      <c r="BM30" s="35">
        <f t="shared" si="32"/>
        <v>43125.055095</v>
      </c>
      <c r="BN30" s="35">
        <f t="shared" si="33"/>
        <v>1897.1973562</v>
      </c>
      <c r="BP30" s="35">
        <f>C30*$BQ$6</f>
        <v>2119.9120000000003</v>
      </c>
      <c r="BQ30" s="35">
        <f t="shared" si="34"/>
        <v>294.07796</v>
      </c>
      <c r="BR30" s="35">
        <f t="shared" si="35"/>
        <v>2413.9899600000003</v>
      </c>
      <c r="BS30" s="35">
        <f t="shared" si="36"/>
        <v>106.19848160000001</v>
      </c>
      <c r="BU30" s="35">
        <f>C30*$BV$6</f>
        <v>33.6385</v>
      </c>
      <c r="BV30" s="35">
        <f t="shared" si="37"/>
        <v>4.6663925</v>
      </c>
      <c r="BW30" s="35">
        <f t="shared" si="38"/>
        <v>38.3048925</v>
      </c>
      <c r="BX30" s="35">
        <f t="shared" si="39"/>
        <v>1.6851443</v>
      </c>
      <c r="BZ30" s="35">
        <f>C30*$CA$6</f>
        <v>42289.773</v>
      </c>
      <c r="CA30" s="35">
        <f t="shared" si="40"/>
        <v>5866.512465</v>
      </c>
      <c r="CB30" s="35">
        <f t="shared" si="41"/>
        <v>48156.285465</v>
      </c>
      <c r="CC30" s="35">
        <f t="shared" si="42"/>
        <v>2118.5359014</v>
      </c>
      <c r="CE30" s="35">
        <f>C30*$CF$6</f>
        <v>1296839.0034999999</v>
      </c>
      <c r="CF30" s="35">
        <f t="shared" si="43"/>
        <v>179899.81121749998</v>
      </c>
      <c r="CG30" s="35">
        <f t="shared" si="44"/>
        <v>1476738.8147174998</v>
      </c>
      <c r="CH30" s="35">
        <f t="shared" si="45"/>
        <v>64966.0613513</v>
      </c>
      <c r="CJ30" s="35">
        <f>C30*$CK$6</f>
        <v>1115035.9545</v>
      </c>
      <c r="CK30" s="35">
        <f t="shared" si="46"/>
        <v>154679.7691725</v>
      </c>
      <c r="CL30" s="5">
        <f t="shared" si="47"/>
        <v>1269715.7236724999</v>
      </c>
      <c r="CM30" s="35">
        <f t="shared" si="48"/>
        <v>55858.5098331</v>
      </c>
      <c r="CO30" s="35">
        <f>C30*$CP$6</f>
        <v>261431.557</v>
      </c>
      <c r="CP30" s="35">
        <f t="shared" si="49"/>
        <v>36266.250185</v>
      </c>
      <c r="CQ30" s="5">
        <f t="shared" si="50"/>
        <v>297697.807185</v>
      </c>
      <c r="CR30" s="35">
        <f t="shared" si="51"/>
        <v>13096.5975926</v>
      </c>
      <c r="CS30" s="5"/>
      <c r="CT30" s="35">
        <f>C30*$CU$6</f>
        <v>45390.6935</v>
      </c>
      <c r="CU30" s="35">
        <f t="shared" si="52"/>
        <v>6296.6776675</v>
      </c>
      <c r="CV30" s="5">
        <f t="shared" si="53"/>
        <v>51687.3711675</v>
      </c>
      <c r="CW30" s="35">
        <f t="shared" si="54"/>
        <v>2273.8786933</v>
      </c>
      <c r="CX30" s="5"/>
      <c r="CY30" s="5"/>
      <c r="CZ30" s="35"/>
      <c r="DA30" s="35">
        <f t="shared" si="55"/>
        <v>0</v>
      </c>
      <c r="DB30" s="35">
        <f t="shared" si="56"/>
        <v>0</v>
      </c>
      <c r="DC30" s="5"/>
      <c r="DD30" s="5"/>
      <c r="DE30" s="5"/>
      <c r="DF30" s="5"/>
      <c r="DG30" s="5"/>
      <c r="DH30" s="5"/>
      <c r="DI30" s="5"/>
      <c r="DJ30" s="5"/>
      <c r="DK30" s="5"/>
      <c r="DL30" s="5"/>
    </row>
    <row r="31" spans="1:116" ht="12.75">
      <c r="A31" s="36">
        <v>11963</v>
      </c>
      <c r="D31" s="3">
        <v>780700</v>
      </c>
      <c r="E31" s="34">
        <f t="shared" si="0"/>
        <v>780700</v>
      </c>
      <c r="F31" s="34">
        <v>343907</v>
      </c>
      <c r="G31" s="35"/>
      <c r="H31" s="35"/>
      <c r="I31" s="35">
        <v>162174</v>
      </c>
      <c r="J31" s="35">
        <f t="shared" si="1"/>
        <v>162174</v>
      </c>
      <c r="K31" s="35">
        <f>'Academic Project '!K31</f>
        <v>71439.28524949998</v>
      </c>
      <c r="M31" s="35"/>
      <c r="N31" s="34">
        <f t="shared" si="2"/>
        <v>618526.36005</v>
      </c>
      <c r="O31" s="35">
        <f t="shared" si="3"/>
        <v>618526.36005</v>
      </c>
      <c r="P31" s="34">
        <f t="shared" si="2"/>
        <v>272467.7147505</v>
      </c>
      <c r="Q31" s="35"/>
      <c r="R31" s="35"/>
      <c r="S31" s="35">
        <f t="shared" si="4"/>
        <v>9754.61229</v>
      </c>
      <c r="T31" s="35">
        <f t="shared" si="5"/>
        <v>9754.61229</v>
      </c>
      <c r="U31" s="35">
        <f t="shared" si="6"/>
        <v>4297.0147928999995</v>
      </c>
      <c r="W31" s="35"/>
      <c r="X31" s="35">
        <f t="shared" si="7"/>
        <v>34.038520000000005</v>
      </c>
      <c r="Y31" s="35">
        <f t="shared" si="8"/>
        <v>34.038520000000005</v>
      </c>
      <c r="Z31" s="35">
        <f t="shared" si="9"/>
        <v>14.994345200000001</v>
      </c>
      <c r="AB31" s="35"/>
      <c r="AC31" s="35">
        <f t="shared" si="10"/>
        <v>7765.46676</v>
      </c>
      <c r="AD31" s="35">
        <f t="shared" si="11"/>
        <v>7765.46676</v>
      </c>
      <c r="AE31" s="35">
        <f t="shared" si="12"/>
        <v>3420.7741476</v>
      </c>
      <c r="AG31" s="35"/>
      <c r="AH31" s="35">
        <f t="shared" si="13"/>
        <v>1774.21882</v>
      </c>
      <c r="AI31" s="35">
        <f t="shared" si="14"/>
        <v>1774.21882</v>
      </c>
      <c r="AJ31" s="35">
        <f t="shared" si="15"/>
        <v>781.5630482</v>
      </c>
      <c r="AK31" s="35"/>
      <c r="AL31" s="35"/>
      <c r="AM31" s="35">
        <f t="shared" si="16"/>
        <v>19.28329</v>
      </c>
      <c r="AN31" s="35">
        <f t="shared" si="17"/>
        <v>19.28329</v>
      </c>
      <c r="AO31" s="35">
        <f t="shared" si="18"/>
        <v>8.4945029</v>
      </c>
      <c r="AP31" s="35"/>
      <c r="AQ31" s="35"/>
      <c r="AR31" s="35">
        <f t="shared" si="19"/>
        <v>19.28329</v>
      </c>
      <c r="AS31" s="35">
        <f t="shared" si="20"/>
        <v>19.28329</v>
      </c>
      <c r="AT31" s="35">
        <f t="shared" si="21"/>
        <v>8.4945029</v>
      </c>
      <c r="AU31" s="35"/>
      <c r="AV31" s="35"/>
      <c r="AW31" s="35">
        <f t="shared" si="22"/>
        <v>7599.64608</v>
      </c>
      <c r="AX31" s="35">
        <f t="shared" si="23"/>
        <v>7599.64608</v>
      </c>
      <c r="AY31" s="35">
        <f t="shared" si="24"/>
        <v>3347.7283008000004</v>
      </c>
      <c r="BA31" s="35"/>
      <c r="BB31" s="35">
        <f t="shared" si="25"/>
        <v>270362.57753</v>
      </c>
      <c r="BC31" s="35">
        <f t="shared" si="26"/>
        <v>270362.57753</v>
      </c>
      <c r="BD31" s="35">
        <f t="shared" si="27"/>
        <v>119097.7109653</v>
      </c>
      <c r="BF31" s="35"/>
      <c r="BG31" s="35">
        <f t="shared" si="28"/>
        <v>2661.17209</v>
      </c>
      <c r="BH31" s="35">
        <f t="shared" si="29"/>
        <v>2661.17209</v>
      </c>
      <c r="BI31" s="35">
        <f t="shared" si="30"/>
        <v>1172.2757909000002</v>
      </c>
      <c r="BK31" s="35"/>
      <c r="BL31" s="35">
        <f t="shared" si="31"/>
        <v>4306.80962</v>
      </c>
      <c r="BM31" s="35">
        <f t="shared" si="32"/>
        <v>4306.80962</v>
      </c>
      <c r="BN31" s="35">
        <f t="shared" si="33"/>
        <v>1897.1973562</v>
      </c>
      <c r="BP31" s="35"/>
      <c r="BQ31" s="35">
        <f t="shared" si="34"/>
        <v>241.08016</v>
      </c>
      <c r="BR31" s="35">
        <f t="shared" si="35"/>
        <v>241.08016</v>
      </c>
      <c r="BS31" s="35">
        <f t="shared" si="36"/>
        <v>106.19848160000001</v>
      </c>
      <c r="BU31" s="35"/>
      <c r="BV31" s="35">
        <f t="shared" si="37"/>
        <v>3.82543</v>
      </c>
      <c r="BW31" s="35">
        <f t="shared" si="38"/>
        <v>3.82543</v>
      </c>
      <c r="BX31" s="35">
        <f t="shared" si="39"/>
        <v>1.6851443</v>
      </c>
      <c r="BZ31" s="35"/>
      <c r="CA31" s="35">
        <f t="shared" si="40"/>
        <v>4809.26814</v>
      </c>
      <c r="CB31" s="35">
        <f t="shared" si="41"/>
        <v>4809.26814</v>
      </c>
      <c r="CC31" s="35">
        <f t="shared" si="42"/>
        <v>2118.5359014</v>
      </c>
      <c r="CE31" s="35"/>
      <c r="CF31" s="35">
        <f t="shared" si="43"/>
        <v>147478.83612999998</v>
      </c>
      <c r="CG31" s="35">
        <f t="shared" si="44"/>
        <v>147478.83612999998</v>
      </c>
      <c r="CH31" s="35">
        <f t="shared" si="45"/>
        <v>64966.0613513</v>
      </c>
      <c r="CJ31" s="35"/>
      <c r="CK31" s="35">
        <f t="shared" si="46"/>
        <v>126803.87031</v>
      </c>
      <c r="CL31" s="5">
        <f t="shared" si="47"/>
        <v>126803.87031</v>
      </c>
      <c r="CM31" s="35">
        <f t="shared" si="48"/>
        <v>55858.5098331</v>
      </c>
      <c r="CO31" s="35"/>
      <c r="CP31" s="35">
        <f t="shared" si="49"/>
        <v>29730.46126</v>
      </c>
      <c r="CQ31" s="5">
        <f t="shared" si="50"/>
        <v>29730.46126</v>
      </c>
      <c r="CR31" s="35">
        <f t="shared" si="51"/>
        <v>13096.5975926</v>
      </c>
      <c r="CS31" s="5"/>
      <c r="CT31" s="35"/>
      <c r="CU31" s="35">
        <f t="shared" si="52"/>
        <v>5161.910330000001</v>
      </c>
      <c r="CV31" s="5">
        <f t="shared" si="53"/>
        <v>5161.910330000001</v>
      </c>
      <c r="CW31" s="35">
        <f t="shared" si="54"/>
        <v>2273.8786933</v>
      </c>
      <c r="CX31" s="5"/>
      <c r="CY31" s="5"/>
      <c r="CZ31" s="35"/>
      <c r="DA31" s="35">
        <f t="shared" si="55"/>
        <v>0</v>
      </c>
      <c r="DB31" s="35">
        <f t="shared" si="56"/>
        <v>0</v>
      </c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ht="12.75">
      <c r="A32" s="36">
        <v>12145</v>
      </c>
      <c r="C32" s="3">
        <v>7210000</v>
      </c>
      <c r="D32" s="3">
        <v>780700</v>
      </c>
      <c r="E32" s="34">
        <f t="shared" si="0"/>
        <v>7990700</v>
      </c>
      <c r="F32" s="34">
        <v>343907</v>
      </c>
      <c r="G32" s="35"/>
      <c r="H32" s="35">
        <v>1497722</v>
      </c>
      <c r="I32" s="35">
        <v>162174</v>
      </c>
      <c r="J32" s="35">
        <f t="shared" si="1"/>
        <v>1659896</v>
      </c>
      <c r="K32" s="35">
        <f>'Academic Project '!K32</f>
        <v>71439.28524949998</v>
      </c>
      <c r="M32" s="35">
        <f>R32+W32+AB32+AG32+AL32+AQ32+AV32+BA32+BF32+BK32+BP32+BU32+BZ32+CE32+CJ32+CO32+CT32</f>
        <v>5712277.514999999</v>
      </c>
      <c r="N32" s="34">
        <f t="shared" si="2"/>
        <v>618526.36005</v>
      </c>
      <c r="O32" s="35">
        <f t="shared" si="3"/>
        <v>6330803.875049999</v>
      </c>
      <c r="P32" s="34">
        <f t="shared" si="2"/>
        <v>272467.7147505</v>
      </c>
      <c r="Q32" s="35"/>
      <c r="R32" s="35">
        <f>C32*$S$6</f>
        <v>90086.787</v>
      </c>
      <c r="S32" s="35">
        <f t="shared" si="4"/>
        <v>9754.61229</v>
      </c>
      <c r="T32" s="35">
        <f t="shared" si="5"/>
        <v>99841.39929</v>
      </c>
      <c r="U32" s="35">
        <f t="shared" si="6"/>
        <v>4297.0147928999995</v>
      </c>
      <c r="W32" s="35">
        <f>C32*$X$6</f>
        <v>314.356</v>
      </c>
      <c r="X32" s="35">
        <f t="shared" si="7"/>
        <v>34.038520000000005</v>
      </c>
      <c r="Y32" s="35">
        <f t="shared" si="8"/>
        <v>348.39452</v>
      </c>
      <c r="Z32" s="35">
        <f t="shared" si="9"/>
        <v>14.994345200000001</v>
      </c>
      <c r="AB32" s="35">
        <f>C32*$AC$6</f>
        <v>71716.428</v>
      </c>
      <c r="AC32" s="35">
        <f t="shared" si="10"/>
        <v>7765.46676</v>
      </c>
      <c r="AD32" s="35">
        <f t="shared" si="11"/>
        <v>79481.89476</v>
      </c>
      <c r="AE32" s="35">
        <f t="shared" si="12"/>
        <v>3420.7741476</v>
      </c>
      <c r="AG32" s="35">
        <f>C32*$AH$6</f>
        <v>16385.446</v>
      </c>
      <c r="AH32" s="35">
        <f t="shared" si="13"/>
        <v>1774.21882</v>
      </c>
      <c r="AI32" s="35">
        <f t="shared" si="14"/>
        <v>18159.664819999998</v>
      </c>
      <c r="AJ32" s="35">
        <f t="shared" si="15"/>
        <v>781.5630482</v>
      </c>
      <c r="AK32" s="35"/>
      <c r="AL32" s="35">
        <f>C32*$AM$6</f>
        <v>178.08700000000002</v>
      </c>
      <c r="AM32" s="35">
        <f t="shared" si="16"/>
        <v>19.28329</v>
      </c>
      <c r="AN32" s="35">
        <f t="shared" si="17"/>
        <v>197.37029</v>
      </c>
      <c r="AO32" s="35">
        <f t="shared" si="18"/>
        <v>8.4945029</v>
      </c>
      <c r="AP32" s="35"/>
      <c r="AQ32" s="35">
        <f>C32*$AR$6</f>
        <v>178.08700000000002</v>
      </c>
      <c r="AR32" s="35">
        <f t="shared" si="19"/>
        <v>19.28329</v>
      </c>
      <c r="AS32" s="35">
        <f t="shared" si="20"/>
        <v>197.37029</v>
      </c>
      <c r="AT32" s="35">
        <f t="shared" si="21"/>
        <v>8.4945029</v>
      </c>
      <c r="AU32" s="35"/>
      <c r="AV32" s="35">
        <f>C32*$AW$6</f>
        <v>70185.024</v>
      </c>
      <c r="AW32" s="35">
        <f t="shared" si="22"/>
        <v>7599.64608</v>
      </c>
      <c r="AX32" s="35">
        <f t="shared" si="23"/>
        <v>77784.67008000001</v>
      </c>
      <c r="AY32" s="35">
        <f t="shared" si="24"/>
        <v>3347.7283008000004</v>
      </c>
      <c r="BA32" s="35">
        <f>C32*$BB$6</f>
        <v>2496879.959</v>
      </c>
      <c r="BB32" s="35">
        <f t="shared" si="25"/>
        <v>270362.57753</v>
      </c>
      <c r="BC32" s="35">
        <f t="shared" si="26"/>
        <v>2767242.5365299997</v>
      </c>
      <c r="BD32" s="35">
        <f t="shared" si="27"/>
        <v>119097.7109653</v>
      </c>
      <c r="BF32" s="35">
        <f>C32*$BG$6</f>
        <v>24576.727000000003</v>
      </c>
      <c r="BG32" s="35">
        <f t="shared" si="28"/>
        <v>2661.17209</v>
      </c>
      <c r="BH32" s="35">
        <f t="shared" si="29"/>
        <v>27237.899090000003</v>
      </c>
      <c r="BI32" s="35">
        <f t="shared" si="30"/>
        <v>1172.2757909000002</v>
      </c>
      <c r="BK32" s="35">
        <f>C32*$BL$6</f>
        <v>39774.686</v>
      </c>
      <c r="BL32" s="35">
        <f t="shared" si="31"/>
        <v>4306.80962</v>
      </c>
      <c r="BM32" s="35">
        <f t="shared" si="32"/>
        <v>44081.49562</v>
      </c>
      <c r="BN32" s="35">
        <f t="shared" si="33"/>
        <v>1897.1973562</v>
      </c>
      <c r="BP32" s="35">
        <f>C32*$BQ$6</f>
        <v>2226.4480000000003</v>
      </c>
      <c r="BQ32" s="35">
        <f t="shared" si="34"/>
        <v>241.08016</v>
      </c>
      <c r="BR32" s="35">
        <f t="shared" si="35"/>
        <v>2467.5281600000003</v>
      </c>
      <c r="BS32" s="35">
        <f t="shared" si="36"/>
        <v>106.19848160000001</v>
      </c>
      <c r="BU32" s="35">
        <f>C32*$BV$6</f>
        <v>35.329</v>
      </c>
      <c r="BV32" s="35">
        <f t="shared" si="37"/>
        <v>3.82543</v>
      </c>
      <c r="BW32" s="35">
        <f t="shared" si="38"/>
        <v>39.15443</v>
      </c>
      <c r="BX32" s="35">
        <f t="shared" si="39"/>
        <v>1.6851443</v>
      </c>
      <c r="BZ32" s="35">
        <f>C32*$CA$6</f>
        <v>44415.042</v>
      </c>
      <c r="CA32" s="35">
        <f t="shared" si="40"/>
        <v>4809.26814</v>
      </c>
      <c r="CB32" s="35">
        <f t="shared" si="41"/>
        <v>49224.31014</v>
      </c>
      <c r="CC32" s="35">
        <f t="shared" si="42"/>
        <v>2118.5359014</v>
      </c>
      <c r="CE32" s="35">
        <f>C32*$CF$6</f>
        <v>1362011.5389999999</v>
      </c>
      <c r="CF32" s="35">
        <f t="shared" si="43"/>
        <v>147478.83612999998</v>
      </c>
      <c r="CG32" s="35">
        <f t="shared" si="44"/>
        <v>1509490.3751299998</v>
      </c>
      <c r="CH32" s="35">
        <f t="shared" si="45"/>
        <v>64966.0613513</v>
      </c>
      <c r="CJ32" s="35">
        <f>C32*$CK$6</f>
        <v>1171071.993</v>
      </c>
      <c r="CK32" s="35">
        <f t="shared" si="46"/>
        <v>126803.87031</v>
      </c>
      <c r="CL32" s="5">
        <f t="shared" si="47"/>
        <v>1297875.86331</v>
      </c>
      <c r="CM32" s="35">
        <f t="shared" si="48"/>
        <v>55858.5098331</v>
      </c>
      <c r="CO32" s="35">
        <f>C32*$CP$6</f>
        <v>274569.778</v>
      </c>
      <c r="CP32" s="35">
        <f t="shared" si="49"/>
        <v>29730.46126</v>
      </c>
      <c r="CQ32" s="5">
        <f t="shared" si="50"/>
        <v>304300.23926</v>
      </c>
      <c r="CR32" s="35">
        <f t="shared" si="51"/>
        <v>13096.5975926</v>
      </c>
      <c r="CS32" s="5"/>
      <c r="CT32" s="35">
        <f>C32*$CU$6</f>
        <v>47671.799000000006</v>
      </c>
      <c r="CU32" s="35">
        <f t="shared" si="52"/>
        <v>5161.910330000001</v>
      </c>
      <c r="CV32" s="5">
        <f t="shared" si="53"/>
        <v>52833.709330000005</v>
      </c>
      <c r="CW32" s="35">
        <f t="shared" si="54"/>
        <v>2273.8786933</v>
      </c>
      <c r="CX32" s="5"/>
      <c r="CY32" s="5"/>
      <c r="CZ32" s="35"/>
      <c r="DA32" s="35">
        <f t="shared" si="55"/>
        <v>0</v>
      </c>
      <c r="DB32" s="35">
        <f t="shared" si="56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ht="12.75">
      <c r="A33" s="36">
        <v>12328</v>
      </c>
      <c r="D33" s="3">
        <v>636500</v>
      </c>
      <c r="E33" s="34">
        <f t="shared" si="0"/>
        <v>636500</v>
      </c>
      <c r="F33" s="34">
        <v>343907</v>
      </c>
      <c r="G33" s="35"/>
      <c r="H33" s="35"/>
      <c r="I33" s="35">
        <v>132219</v>
      </c>
      <c r="J33" s="35">
        <f t="shared" si="1"/>
        <v>132219</v>
      </c>
      <c r="K33" s="35">
        <f>'Academic Project '!K33</f>
        <v>71439.28524949998</v>
      </c>
      <c r="M33" s="35"/>
      <c r="N33" s="34">
        <f t="shared" si="2"/>
        <v>504280.8097499999</v>
      </c>
      <c r="O33" s="35">
        <f t="shared" si="3"/>
        <v>504280.8097499999</v>
      </c>
      <c r="P33" s="34">
        <f t="shared" si="2"/>
        <v>272467.7147505</v>
      </c>
      <c r="Q33" s="35"/>
      <c r="R33" s="35"/>
      <c r="S33" s="35">
        <f t="shared" si="4"/>
        <v>7952.876549999999</v>
      </c>
      <c r="T33" s="35">
        <f t="shared" si="5"/>
        <v>7952.876549999999</v>
      </c>
      <c r="U33" s="35">
        <f t="shared" si="6"/>
        <v>4297.0147928999995</v>
      </c>
      <c r="W33" s="35"/>
      <c r="X33" s="35">
        <f t="shared" si="7"/>
        <v>27.7514</v>
      </c>
      <c r="Y33" s="35">
        <f t="shared" si="8"/>
        <v>27.7514</v>
      </c>
      <c r="Z33" s="35">
        <f t="shared" si="9"/>
        <v>14.994345200000001</v>
      </c>
      <c r="AB33" s="35"/>
      <c r="AC33" s="35">
        <f t="shared" si="10"/>
        <v>6331.1382</v>
      </c>
      <c r="AD33" s="35">
        <f t="shared" si="11"/>
        <v>6331.1382</v>
      </c>
      <c r="AE33" s="35">
        <f t="shared" si="12"/>
        <v>3420.7741476</v>
      </c>
      <c r="AG33" s="35"/>
      <c r="AH33" s="35">
        <f t="shared" si="13"/>
        <v>1446.5099</v>
      </c>
      <c r="AI33" s="35">
        <f t="shared" si="14"/>
        <v>1446.5099</v>
      </c>
      <c r="AJ33" s="35">
        <f t="shared" si="15"/>
        <v>781.5630482</v>
      </c>
      <c r="AK33" s="35"/>
      <c r="AL33" s="35"/>
      <c r="AM33" s="35">
        <f t="shared" si="16"/>
        <v>15.72155</v>
      </c>
      <c r="AN33" s="35">
        <f t="shared" si="17"/>
        <v>15.72155</v>
      </c>
      <c r="AO33" s="35">
        <f t="shared" si="18"/>
        <v>8.4945029</v>
      </c>
      <c r="AP33" s="35"/>
      <c r="AQ33" s="35"/>
      <c r="AR33" s="35">
        <f t="shared" si="19"/>
        <v>15.72155</v>
      </c>
      <c r="AS33" s="35">
        <f t="shared" si="20"/>
        <v>15.72155</v>
      </c>
      <c r="AT33" s="35">
        <f t="shared" si="21"/>
        <v>8.4945029</v>
      </c>
      <c r="AU33" s="35"/>
      <c r="AV33" s="35"/>
      <c r="AW33" s="35">
        <f t="shared" si="22"/>
        <v>6195.9456</v>
      </c>
      <c r="AX33" s="35">
        <f t="shared" si="23"/>
        <v>6195.9456</v>
      </c>
      <c r="AY33" s="35">
        <f t="shared" si="24"/>
        <v>3347.7283008000004</v>
      </c>
      <c r="BA33" s="35"/>
      <c r="BB33" s="35">
        <f t="shared" si="25"/>
        <v>220424.97835</v>
      </c>
      <c r="BC33" s="35">
        <f t="shared" si="26"/>
        <v>220424.97835</v>
      </c>
      <c r="BD33" s="35">
        <f t="shared" si="27"/>
        <v>119097.7109653</v>
      </c>
      <c r="BF33" s="35"/>
      <c r="BG33" s="35">
        <f t="shared" si="28"/>
        <v>2169.63755</v>
      </c>
      <c r="BH33" s="35">
        <f t="shared" si="29"/>
        <v>2169.63755</v>
      </c>
      <c r="BI33" s="35">
        <f t="shared" si="30"/>
        <v>1172.2757909000002</v>
      </c>
      <c r="BK33" s="35"/>
      <c r="BL33" s="35">
        <f t="shared" si="31"/>
        <v>3511.3159</v>
      </c>
      <c r="BM33" s="35">
        <f t="shared" si="32"/>
        <v>3511.3159</v>
      </c>
      <c r="BN33" s="35">
        <f t="shared" si="33"/>
        <v>1897.1973562</v>
      </c>
      <c r="BP33" s="35"/>
      <c r="BQ33" s="35">
        <f t="shared" si="34"/>
        <v>196.55120000000002</v>
      </c>
      <c r="BR33" s="35">
        <f t="shared" si="35"/>
        <v>196.55120000000002</v>
      </c>
      <c r="BS33" s="35">
        <f t="shared" si="36"/>
        <v>106.19848160000001</v>
      </c>
      <c r="BU33" s="35"/>
      <c r="BV33" s="35">
        <f t="shared" si="37"/>
        <v>3.1188499999999997</v>
      </c>
      <c r="BW33" s="35">
        <f t="shared" si="38"/>
        <v>3.1188499999999997</v>
      </c>
      <c r="BX33" s="35">
        <f t="shared" si="39"/>
        <v>1.6851443</v>
      </c>
      <c r="BZ33" s="35"/>
      <c r="CA33" s="35">
        <f t="shared" si="40"/>
        <v>3920.9673000000003</v>
      </c>
      <c r="CB33" s="35">
        <f t="shared" si="41"/>
        <v>3920.9673000000003</v>
      </c>
      <c r="CC33" s="35">
        <f t="shared" si="42"/>
        <v>2118.5359014</v>
      </c>
      <c r="CE33" s="35"/>
      <c r="CF33" s="35">
        <f t="shared" si="43"/>
        <v>120238.60535</v>
      </c>
      <c r="CG33" s="35">
        <f t="shared" si="44"/>
        <v>120238.60535</v>
      </c>
      <c r="CH33" s="35">
        <f t="shared" si="45"/>
        <v>64966.0613513</v>
      </c>
      <c r="CJ33" s="35"/>
      <c r="CK33" s="35">
        <f t="shared" si="46"/>
        <v>103382.43045</v>
      </c>
      <c r="CL33" s="5">
        <f t="shared" si="47"/>
        <v>103382.43045</v>
      </c>
      <c r="CM33" s="35">
        <f t="shared" si="48"/>
        <v>55858.5098331</v>
      </c>
      <c r="CO33" s="35"/>
      <c r="CP33" s="35">
        <f t="shared" si="49"/>
        <v>24239.0657</v>
      </c>
      <c r="CQ33" s="5">
        <f t="shared" si="50"/>
        <v>24239.0657</v>
      </c>
      <c r="CR33" s="35">
        <f t="shared" si="51"/>
        <v>13096.5975926</v>
      </c>
      <c r="CS33" s="5"/>
      <c r="CT33" s="35"/>
      <c r="CU33" s="35">
        <f t="shared" si="52"/>
        <v>4208.47435</v>
      </c>
      <c r="CV33" s="5">
        <f t="shared" si="53"/>
        <v>4208.47435</v>
      </c>
      <c r="CW33" s="35">
        <f t="shared" si="54"/>
        <v>2273.8786933</v>
      </c>
      <c r="CX33" s="5"/>
      <c r="CY33" s="5"/>
      <c r="CZ33" s="35"/>
      <c r="DA33" s="35">
        <f t="shared" si="55"/>
        <v>0</v>
      </c>
      <c r="DB33" s="35">
        <f t="shared" si="56"/>
        <v>0</v>
      </c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16" ht="12.75">
      <c r="A34" s="36">
        <v>12510</v>
      </c>
      <c r="C34" s="3">
        <v>7495000</v>
      </c>
      <c r="D34" s="3">
        <v>636500</v>
      </c>
      <c r="E34" s="34">
        <f t="shared" si="0"/>
        <v>8131500</v>
      </c>
      <c r="F34" s="34">
        <v>343907</v>
      </c>
      <c r="G34" s="35"/>
      <c r="H34" s="35">
        <v>1556925</v>
      </c>
      <c r="I34" s="35">
        <v>132219</v>
      </c>
      <c r="J34" s="35">
        <f t="shared" si="1"/>
        <v>1689144</v>
      </c>
      <c r="K34" s="35">
        <f>'Academic Project '!K34</f>
        <v>71439.28524949998</v>
      </c>
      <c r="M34" s="35">
        <f>R34+W34+AB34+AG34+AL34+AQ34+AV34+BA34+BF34+BK34+BP34+BU34+BZ34+CE34+CJ34+CO34+CT34</f>
        <v>5938074.892499999</v>
      </c>
      <c r="N34" s="34">
        <f t="shared" si="2"/>
        <v>504280.8097499999</v>
      </c>
      <c r="O34" s="35">
        <f t="shared" si="3"/>
        <v>6442355.702249999</v>
      </c>
      <c r="P34" s="34">
        <f t="shared" si="2"/>
        <v>272467.7147505</v>
      </c>
      <c r="Q34" s="35"/>
      <c r="R34" s="35">
        <f>C34*$S$6</f>
        <v>93647.77649999999</v>
      </c>
      <c r="S34" s="35">
        <f t="shared" si="4"/>
        <v>7952.876549999999</v>
      </c>
      <c r="T34" s="35">
        <f t="shared" si="5"/>
        <v>101600.65305</v>
      </c>
      <c r="U34" s="35">
        <f t="shared" si="6"/>
        <v>4297.0147928999995</v>
      </c>
      <c r="W34" s="35">
        <f>C34*$X$6</f>
        <v>326.78200000000004</v>
      </c>
      <c r="X34" s="35">
        <f t="shared" si="7"/>
        <v>27.7514</v>
      </c>
      <c r="Y34" s="35">
        <f t="shared" si="8"/>
        <v>354.53340000000003</v>
      </c>
      <c r="Z34" s="35">
        <f t="shared" si="9"/>
        <v>14.994345200000001</v>
      </c>
      <c r="AB34" s="35">
        <f>C34*$AC$6</f>
        <v>74551.266</v>
      </c>
      <c r="AC34" s="35">
        <f t="shared" si="10"/>
        <v>6331.1382</v>
      </c>
      <c r="AD34" s="35">
        <f t="shared" si="11"/>
        <v>80882.4042</v>
      </c>
      <c r="AE34" s="35">
        <f t="shared" si="12"/>
        <v>3420.7741476</v>
      </c>
      <c r="AG34" s="35">
        <f>C34*$AH$6</f>
        <v>17033.137</v>
      </c>
      <c r="AH34" s="35">
        <f t="shared" si="13"/>
        <v>1446.5099</v>
      </c>
      <c r="AI34" s="35">
        <f t="shared" si="14"/>
        <v>18479.6469</v>
      </c>
      <c r="AJ34" s="35">
        <f t="shared" si="15"/>
        <v>781.5630482</v>
      </c>
      <c r="AK34" s="35"/>
      <c r="AL34" s="35">
        <f>C34*$AM$6</f>
        <v>185.1265</v>
      </c>
      <c r="AM34" s="35">
        <f t="shared" si="16"/>
        <v>15.72155</v>
      </c>
      <c r="AN34" s="35">
        <f t="shared" si="17"/>
        <v>200.84805</v>
      </c>
      <c r="AO34" s="35">
        <f t="shared" si="18"/>
        <v>8.4945029</v>
      </c>
      <c r="AP34" s="35"/>
      <c r="AQ34" s="35">
        <f>C34*$AR$6</f>
        <v>185.1265</v>
      </c>
      <c r="AR34" s="35">
        <f t="shared" si="19"/>
        <v>15.72155</v>
      </c>
      <c r="AS34" s="35">
        <f t="shared" si="20"/>
        <v>200.84805</v>
      </c>
      <c r="AT34" s="35">
        <f t="shared" si="21"/>
        <v>8.4945029</v>
      </c>
      <c r="AU34" s="35"/>
      <c r="AV34" s="35">
        <f>C34*$AW$6</f>
        <v>72959.32800000001</v>
      </c>
      <c r="AW34" s="35">
        <f t="shared" si="22"/>
        <v>6195.9456</v>
      </c>
      <c r="AX34" s="35">
        <f t="shared" si="23"/>
        <v>79155.27360000001</v>
      </c>
      <c r="AY34" s="35">
        <f t="shared" si="24"/>
        <v>3347.7283008000004</v>
      </c>
      <c r="BA34" s="35">
        <f>C34*$BB$6</f>
        <v>2595577.7105</v>
      </c>
      <c r="BB34" s="35">
        <f t="shared" si="25"/>
        <v>220424.97835</v>
      </c>
      <c r="BC34" s="35">
        <f t="shared" si="26"/>
        <v>2816002.68885</v>
      </c>
      <c r="BD34" s="35">
        <f t="shared" si="27"/>
        <v>119097.7109653</v>
      </c>
      <c r="BF34" s="35">
        <f>C34*$BG$6</f>
        <v>25548.2065</v>
      </c>
      <c r="BG34" s="35">
        <f t="shared" si="28"/>
        <v>2169.63755</v>
      </c>
      <c r="BH34" s="35">
        <f t="shared" si="29"/>
        <v>27717.84405</v>
      </c>
      <c r="BI34" s="35">
        <f t="shared" si="30"/>
        <v>1172.2757909000002</v>
      </c>
      <c r="BK34" s="35">
        <f>C34*$BL$6</f>
        <v>41346.917</v>
      </c>
      <c r="BL34" s="35">
        <f t="shared" si="31"/>
        <v>3511.3159</v>
      </c>
      <c r="BM34" s="35">
        <f t="shared" si="32"/>
        <v>44858.2329</v>
      </c>
      <c r="BN34" s="35">
        <f t="shared" si="33"/>
        <v>1897.1973562</v>
      </c>
      <c r="BP34" s="35">
        <f>C34*$BQ$6</f>
        <v>2314.456</v>
      </c>
      <c r="BQ34" s="35">
        <f t="shared" si="34"/>
        <v>196.55120000000002</v>
      </c>
      <c r="BR34" s="35">
        <f t="shared" si="35"/>
        <v>2511.0072</v>
      </c>
      <c r="BS34" s="35">
        <f t="shared" si="36"/>
        <v>106.19848160000001</v>
      </c>
      <c r="BU34" s="35">
        <f>C34*$BV$6</f>
        <v>36.7255</v>
      </c>
      <c r="BV34" s="35">
        <f t="shared" si="37"/>
        <v>3.1188499999999997</v>
      </c>
      <c r="BW34" s="35">
        <f t="shared" si="38"/>
        <v>39.84435</v>
      </c>
      <c r="BX34" s="35">
        <f t="shared" si="39"/>
        <v>1.6851443</v>
      </c>
      <c r="BZ34" s="35">
        <f>C34*$CA$6</f>
        <v>46170.699</v>
      </c>
      <c r="CA34" s="35">
        <f t="shared" si="40"/>
        <v>3920.9673000000003</v>
      </c>
      <c r="CB34" s="35">
        <f t="shared" si="41"/>
        <v>50091.6663</v>
      </c>
      <c r="CC34" s="35">
        <f t="shared" si="42"/>
        <v>2118.5359014</v>
      </c>
      <c r="CE34" s="35">
        <f>C34*$CF$6</f>
        <v>1415849.7204999998</v>
      </c>
      <c r="CF34" s="35">
        <f t="shared" si="43"/>
        <v>120238.60535</v>
      </c>
      <c r="CG34" s="35">
        <f t="shared" si="44"/>
        <v>1536088.32585</v>
      </c>
      <c r="CH34" s="35">
        <f t="shared" si="45"/>
        <v>64966.0613513</v>
      </c>
      <c r="CJ34" s="35">
        <f>C34*$CK$6</f>
        <v>1217362.6335</v>
      </c>
      <c r="CK34" s="35">
        <f t="shared" si="46"/>
        <v>103382.43045</v>
      </c>
      <c r="CL34" s="5">
        <f t="shared" si="47"/>
        <v>1320745.06395</v>
      </c>
      <c r="CM34" s="35">
        <f t="shared" si="48"/>
        <v>55858.5098331</v>
      </c>
      <c r="CO34" s="35">
        <f>C34*$CP$6</f>
        <v>285423.091</v>
      </c>
      <c r="CP34" s="35">
        <f t="shared" si="49"/>
        <v>24239.0657</v>
      </c>
      <c r="CQ34" s="5">
        <f t="shared" si="50"/>
        <v>309662.1567</v>
      </c>
      <c r="CR34" s="35">
        <f t="shared" si="51"/>
        <v>13096.5975926</v>
      </c>
      <c r="CS34" s="5"/>
      <c r="CT34" s="35">
        <f>C34*$CU$6</f>
        <v>49556.190500000004</v>
      </c>
      <c r="CU34" s="35">
        <f t="shared" si="52"/>
        <v>4208.47435</v>
      </c>
      <c r="CV34" s="5">
        <f t="shared" si="53"/>
        <v>53764.66485</v>
      </c>
      <c r="CW34" s="35">
        <f t="shared" si="54"/>
        <v>2273.8786933</v>
      </c>
      <c r="CX34" s="5"/>
      <c r="CY34" s="5"/>
      <c r="CZ34" s="35"/>
      <c r="DA34" s="35">
        <f t="shared" si="55"/>
        <v>0</v>
      </c>
      <c r="DB34" s="35">
        <f t="shared" si="56"/>
        <v>0</v>
      </c>
      <c r="DC34" s="5"/>
      <c r="DD34" s="5"/>
      <c r="DE34" s="5"/>
      <c r="DF34" s="5"/>
      <c r="DG34" s="5"/>
      <c r="DH34" s="5"/>
      <c r="DI34" s="5"/>
      <c r="DJ34" s="5"/>
      <c r="DK34" s="5"/>
      <c r="DL34" s="5"/>
    </row>
    <row r="35" spans="1:116" ht="12.75">
      <c r="A35" s="36">
        <v>12693</v>
      </c>
      <c r="D35" s="3">
        <v>486600</v>
      </c>
      <c r="E35" s="34">
        <f t="shared" si="0"/>
        <v>486600</v>
      </c>
      <c r="F35" s="34">
        <v>343907</v>
      </c>
      <c r="G35" s="35"/>
      <c r="H35" s="35"/>
      <c r="I35" s="35">
        <v>101081</v>
      </c>
      <c r="J35" s="35">
        <f t="shared" si="1"/>
        <v>101081</v>
      </c>
      <c r="K35" s="35">
        <f>'Academic Project '!K35</f>
        <v>71439.28524949998</v>
      </c>
      <c r="M35" s="35"/>
      <c r="N35" s="34">
        <f t="shared" si="2"/>
        <v>385519.31190000003</v>
      </c>
      <c r="O35" s="35">
        <f t="shared" si="3"/>
        <v>385519.31190000003</v>
      </c>
      <c r="P35" s="34">
        <f t="shared" si="2"/>
        <v>272467.7147505</v>
      </c>
      <c r="Q35" s="35"/>
      <c r="R35" s="35"/>
      <c r="S35" s="35">
        <f t="shared" si="4"/>
        <v>6079.92102</v>
      </c>
      <c r="T35" s="35">
        <f t="shared" si="5"/>
        <v>6079.92102</v>
      </c>
      <c r="U35" s="35">
        <f t="shared" si="6"/>
        <v>4297.0147928999995</v>
      </c>
      <c r="W35" s="35"/>
      <c r="X35" s="35">
        <f t="shared" si="7"/>
        <v>21.215760000000003</v>
      </c>
      <c r="Y35" s="35">
        <f t="shared" si="8"/>
        <v>21.215760000000003</v>
      </c>
      <c r="Z35" s="35">
        <f t="shared" si="9"/>
        <v>14.994345200000001</v>
      </c>
      <c r="AB35" s="35"/>
      <c r="AC35" s="35">
        <f t="shared" si="10"/>
        <v>4840.112880000001</v>
      </c>
      <c r="AD35" s="35">
        <f t="shared" si="11"/>
        <v>4840.112880000001</v>
      </c>
      <c r="AE35" s="35">
        <f t="shared" si="12"/>
        <v>3420.7741476</v>
      </c>
      <c r="AG35" s="35"/>
      <c r="AH35" s="35">
        <f t="shared" si="13"/>
        <v>1105.84716</v>
      </c>
      <c r="AI35" s="35">
        <f t="shared" si="14"/>
        <v>1105.84716</v>
      </c>
      <c r="AJ35" s="35">
        <f t="shared" si="15"/>
        <v>781.5630482</v>
      </c>
      <c r="AK35" s="35"/>
      <c r="AL35" s="35"/>
      <c r="AM35" s="35">
        <f t="shared" si="16"/>
        <v>12.019020000000001</v>
      </c>
      <c r="AN35" s="35">
        <f t="shared" si="17"/>
        <v>12.019020000000001</v>
      </c>
      <c r="AO35" s="35">
        <f t="shared" si="18"/>
        <v>8.4945029</v>
      </c>
      <c r="AP35" s="35"/>
      <c r="AQ35" s="35"/>
      <c r="AR35" s="35">
        <f t="shared" si="19"/>
        <v>12.019020000000001</v>
      </c>
      <c r="AS35" s="35">
        <f t="shared" si="20"/>
        <v>12.019020000000001</v>
      </c>
      <c r="AT35" s="35">
        <f t="shared" si="21"/>
        <v>8.4945029</v>
      </c>
      <c r="AU35" s="35"/>
      <c r="AV35" s="35"/>
      <c r="AW35" s="35">
        <f t="shared" si="22"/>
        <v>4736.75904</v>
      </c>
      <c r="AX35" s="35">
        <f t="shared" si="23"/>
        <v>4736.75904</v>
      </c>
      <c r="AY35" s="35">
        <f t="shared" si="24"/>
        <v>3347.7283008000004</v>
      </c>
      <c r="BA35" s="35"/>
      <c r="BB35" s="35">
        <f t="shared" si="25"/>
        <v>168513.42414</v>
      </c>
      <c r="BC35" s="35">
        <f t="shared" si="26"/>
        <v>168513.42414</v>
      </c>
      <c r="BD35" s="35">
        <f t="shared" si="27"/>
        <v>119097.7109653</v>
      </c>
      <c r="BF35" s="35"/>
      <c r="BG35" s="35">
        <f t="shared" si="28"/>
        <v>1658.67342</v>
      </c>
      <c r="BH35" s="35">
        <f t="shared" si="29"/>
        <v>1658.67342</v>
      </c>
      <c r="BI35" s="35">
        <f t="shared" si="30"/>
        <v>1172.2757909000002</v>
      </c>
      <c r="BK35" s="35"/>
      <c r="BL35" s="35">
        <f t="shared" si="31"/>
        <v>2684.37756</v>
      </c>
      <c r="BM35" s="35">
        <f t="shared" si="32"/>
        <v>2684.37756</v>
      </c>
      <c r="BN35" s="35">
        <f t="shared" si="33"/>
        <v>1897.1973562</v>
      </c>
      <c r="BP35" s="35"/>
      <c r="BQ35" s="35">
        <f t="shared" si="34"/>
        <v>150.26208000000003</v>
      </c>
      <c r="BR35" s="35">
        <f t="shared" si="35"/>
        <v>150.26208000000003</v>
      </c>
      <c r="BS35" s="35">
        <f t="shared" si="36"/>
        <v>106.19848160000001</v>
      </c>
      <c r="BU35" s="35"/>
      <c r="BV35" s="35">
        <f t="shared" si="37"/>
        <v>2.38434</v>
      </c>
      <c r="BW35" s="35">
        <f t="shared" si="38"/>
        <v>2.38434</v>
      </c>
      <c r="BX35" s="35">
        <f t="shared" si="39"/>
        <v>1.6851443</v>
      </c>
      <c r="BZ35" s="35"/>
      <c r="CA35" s="35">
        <f t="shared" si="40"/>
        <v>2997.55332</v>
      </c>
      <c r="CB35" s="35">
        <f t="shared" si="41"/>
        <v>2997.55332</v>
      </c>
      <c r="CC35" s="35">
        <f t="shared" si="42"/>
        <v>2118.5359014</v>
      </c>
      <c r="CE35" s="35"/>
      <c r="CF35" s="35">
        <f t="shared" si="43"/>
        <v>91921.61094</v>
      </c>
      <c r="CG35" s="35">
        <f t="shared" si="44"/>
        <v>91921.61094</v>
      </c>
      <c r="CH35" s="35">
        <f t="shared" si="45"/>
        <v>64966.0613513</v>
      </c>
      <c r="CJ35" s="35"/>
      <c r="CK35" s="35">
        <f t="shared" si="46"/>
        <v>79035.17778</v>
      </c>
      <c r="CL35" s="5">
        <f t="shared" si="47"/>
        <v>79035.17778</v>
      </c>
      <c r="CM35" s="35">
        <f t="shared" si="48"/>
        <v>55858.5098331</v>
      </c>
      <c r="CO35" s="35"/>
      <c r="CP35" s="35">
        <f t="shared" si="49"/>
        <v>18530.60388</v>
      </c>
      <c r="CQ35" s="5">
        <f t="shared" si="50"/>
        <v>18530.60388</v>
      </c>
      <c r="CR35" s="35">
        <f t="shared" si="51"/>
        <v>13096.5975926</v>
      </c>
      <c r="CS35" s="5"/>
      <c r="CT35" s="35"/>
      <c r="CU35" s="35">
        <f t="shared" si="52"/>
        <v>3217.3505400000004</v>
      </c>
      <c r="CV35" s="5">
        <f t="shared" si="53"/>
        <v>3217.3505400000004</v>
      </c>
      <c r="CW35" s="35">
        <f t="shared" si="54"/>
        <v>2273.8786933</v>
      </c>
      <c r="CX35" s="5"/>
      <c r="CY35" s="5"/>
      <c r="CZ35" s="35"/>
      <c r="DA35" s="35">
        <f t="shared" si="55"/>
        <v>0</v>
      </c>
      <c r="DB35" s="35">
        <f t="shared" si="56"/>
        <v>0</v>
      </c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1:116" ht="12.75">
      <c r="A36" s="36">
        <v>12875</v>
      </c>
      <c r="C36" s="3">
        <v>7795000</v>
      </c>
      <c r="D36" s="3">
        <v>486600</v>
      </c>
      <c r="E36" s="34">
        <f t="shared" si="0"/>
        <v>8281600</v>
      </c>
      <c r="F36" s="34">
        <v>343907</v>
      </c>
      <c r="G36" s="35"/>
      <c r="H36" s="35">
        <v>1619244</v>
      </c>
      <c r="I36" s="35">
        <v>101081</v>
      </c>
      <c r="J36" s="35">
        <f t="shared" si="1"/>
        <v>1720325</v>
      </c>
      <c r="K36" s="35">
        <f>'Academic Project '!K36</f>
        <v>71439.28524949998</v>
      </c>
      <c r="M36" s="35">
        <f>R36+W36+AB36+AG36+AL36+AQ36+AV36+BA36+BF36+BK36+BP36+BU36+BZ36+CE36+CJ36+CO36+CT36</f>
        <v>6175756.342499999</v>
      </c>
      <c r="N36" s="34">
        <f t="shared" si="2"/>
        <v>385519.31190000003</v>
      </c>
      <c r="O36" s="35">
        <f t="shared" si="3"/>
        <v>6561275.654399999</v>
      </c>
      <c r="P36" s="34">
        <f t="shared" si="2"/>
        <v>272467.7147505</v>
      </c>
      <c r="Q36" s="35"/>
      <c r="R36" s="35">
        <f>C36*$S$6</f>
        <v>97396.1865</v>
      </c>
      <c r="S36" s="35">
        <f t="shared" si="4"/>
        <v>6079.92102</v>
      </c>
      <c r="T36" s="35">
        <f t="shared" si="5"/>
        <v>103476.10751999999</v>
      </c>
      <c r="U36" s="35">
        <f t="shared" si="6"/>
        <v>4297.0147928999995</v>
      </c>
      <c r="W36" s="35">
        <f>C36*$X$6</f>
        <v>339.862</v>
      </c>
      <c r="X36" s="35">
        <f t="shared" si="7"/>
        <v>21.215760000000003</v>
      </c>
      <c r="Y36" s="35">
        <f t="shared" si="8"/>
        <v>361.07776</v>
      </c>
      <c r="Z36" s="35">
        <f t="shared" si="9"/>
        <v>14.994345200000001</v>
      </c>
      <c r="AB36" s="35">
        <f>C36*$AC$6</f>
        <v>77535.306</v>
      </c>
      <c r="AC36" s="35">
        <f t="shared" si="10"/>
        <v>4840.112880000001</v>
      </c>
      <c r="AD36" s="35">
        <f t="shared" si="11"/>
        <v>82375.41888</v>
      </c>
      <c r="AE36" s="35">
        <f t="shared" si="12"/>
        <v>3420.7741476</v>
      </c>
      <c r="AG36" s="35">
        <f>C36*$AH$6</f>
        <v>17714.917</v>
      </c>
      <c r="AH36" s="35">
        <f t="shared" si="13"/>
        <v>1105.84716</v>
      </c>
      <c r="AI36" s="35">
        <f t="shared" si="14"/>
        <v>18820.764160000002</v>
      </c>
      <c r="AJ36" s="35">
        <f t="shared" si="15"/>
        <v>781.5630482</v>
      </c>
      <c r="AK36" s="35"/>
      <c r="AL36" s="35">
        <f>C36*$AM$6</f>
        <v>192.53650000000002</v>
      </c>
      <c r="AM36" s="35">
        <f t="shared" si="16"/>
        <v>12.019020000000001</v>
      </c>
      <c r="AN36" s="35">
        <f t="shared" si="17"/>
        <v>204.55552000000003</v>
      </c>
      <c r="AO36" s="35">
        <f t="shared" si="18"/>
        <v>8.4945029</v>
      </c>
      <c r="AP36" s="35"/>
      <c r="AQ36" s="35">
        <f>C36*$AR$6</f>
        <v>192.53650000000002</v>
      </c>
      <c r="AR36" s="35">
        <f t="shared" si="19"/>
        <v>12.019020000000001</v>
      </c>
      <c r="AS36" s="35">
        <f t="shared" si="20"/>
        <v>204.55552000000003</v>
      </c>
      <c r="AT36" s="35">
        <f t="shared" si="21"/>
        <v>8.4945029</v>
      </c>
      <c r="AU36" s="35"/>
      <c r="AV36" s="35">
        <f>C36*$AW$6</f>
        <v>75879.648</v>
      </c>
      <c r="AW36" s="35">
        <f t="shared" si="22"/>
        <v>4736.75904</v>
      </c>
      <c r="AX36" s="35">
        <f t="shared" si="23"/>
        <v>80616.40704</v>
      </c>
      <c r="AY36" s="35">
        <f t="shared" si="24"/>
        <v>3347.7283008000004</v>
      </c>
      <c r="BA36" s="35">
        <f>C36*$BB$6</f>
        <v>2699470.0805</v>
      </c>
      <c r="BB36" s="35">
        <f t="shared" si="25"/>
        <v>168513.42414</v>
      </c>
      <c r="BC36" s="35">
        <f t="shared" si="26"/>
        <v>2867983.50464</v>
      </c>
      <c r="BD36" s="35">
        <f t="shared" si="27"/>
        <v>119097.7109653</v>
      </c>
      <c r="BF36" s="35">
        <f>C36*$BG$6</f>
        <v>26570.8165</v>
      </c>
      <c r="BG36" s="35">
        <f t="shared" si="28"/>
        <v>1658.67342</v>
      </c>
      <c r="BH36" s="35">
        <f t="shared" si="29"/>
        <v>28229.48992</v>
      </c>
      <c r="BI36" s="35">
        <f t="shared" si="30"/>
        <v>1172.2757909000002</v>
      </c>
      <c r="BK36" s="35">
        <f>C36*$BL$6</f>
        <v>43001.897</v>
      </c>
      <c r="BL36" s="35">
        <f t="shared" si="31"/>
        <v>2684.37756</v>
      </c>
      <c r="BM36" s="35">
        <f t="shared" si="32"/>
        <v>45686.27456</v>
      </c>
      <c r="BN36" s="35">
        <f t="shared" si="33"/>
        <v>1897.1973562</v>
      </c>
      <c r="BP36" s="35">
        <f>C36*$BQ$6</f>
        <v>2407.096</v>
      </c>
      <c r="BQ36" s="35">
        <f t="shared" si="34"/>
        <v>150.26208000000003</v>
      </c>
      <c r="BR36" s="35">
        <f t="shared" si="35"/>
        <v>2557.35808</v>
      </c>
      <c r="BS36" s="35">
        <f t="shared" si="36"/>
        <v>106.19848160000001</v>
      </c>
      <c r="BU36" s="35">
        <f>C36*$BV$6</f>
        <v>38.195499999999996</v>
      </c>
      <c r="BV36" s="35">
        <f t="shared" si="37"/>
        <v>2.38434</v>
      </c>
      <c r="BW36" s="35">
        <f t="shared" si="38"/>
        <v>40.57984</v>
      </c>
      <c r="BX36" s="35">
        <f t="shared" si="39"/>
        <v>1.6851443</v>
      </c>
      <c r="BZ36" s="35">
        <f>C36*$CA$6</f>
        <v>48018.759</v>
      </c>
      <c r="CA36" s="35">
        <f t="shared" si="40"/>
        <v>2997.55332</v>
      </c>
      <c r="CB36" s="35">
        <f t="shared" si="41"/>
        <v>51016.31232</v>
      </c>
      <c r="CC36" s="35">
        <f t="shared" si="42"/>
        <v>2118.5359014</v>
      </c>
      <c r="CE36" s="35">
        <f>C36*$CF$6</f>
        <v>1472521.4904999998</v>
      </c>
      <c r="CF36" s="35">
        <f t="shared" si="43"/>
        <v>91921.61094</v>
      </c>
      <c r="CG36" s="35">
        <f t="shared" si="44"/>
        <v>1564443.1014399999</v>
      </c>
      <c r="CH36" s="35">
        <f t="shared" si="45"/>
        <v>64966.0613513</v>
      </c>
      <c r="CJ36" s="35">
        <f>C36*$CK$6</f>
        <v>1266089.6235</v>
      </c>
      <c r="CK36" s="35">
        <f t="shared" si="46"/>
        <v>79035.17778</v>
      </c>
      <c r="CL36" s="5">
        <f t="shared" si="47"/>
        <v>1345124.80128</v>
      </c>
      <c r="CM36" s="35">
        <f t="shared" si="48"/>
        <v>55858.5098331</v>
      </c>
      <c r="CO36" s="35">
        <f>C36*$CP$6</f>
        <v>296847.631</v>
      </c>
      <c r="CP36" s="35">
        <f t="shared" si="49"/>
        <v>18530.60388</v>
      </c>
      <c r="CQ36" s="5">
        <f t="shared" si="50"/>
        <v>315378.23488</v>
      </c>
      <c r="CR36" s="35">
        <f t="shared" si="51"/>
        <v>13096.5975926</v>
      </c>
      <c r="CS36" s="5"/>
      <c r="CT36" s="35">
        <f>C36*$CU$6</f>
        <v>51539.760500000004</v>
      </c>
      <c r="CU36" s="35">
        <f t="shared" si="52"/>
        <v>3217.3505400000004</v>
      </c>
      <c r="CV36" s="5">
        <f t="shared" si="53"/>
        <v>54757.11104</v>
      </c>
      <c r="CW36" s="35">
        <f t="shared" si="54"/>
        <v>2273.8786933</v>
      </c>
      <c r="CX36" s="5"/>
      <c r="CY36" s="5"/>
      <c r="CZ36" s="35"/>
      <c r="DA36" s="35">
        <f t="shared" si="55"/>
        <v>0</v>
      </c>
      <c r="DB36" s="35">
        <f t="shared" si="56"/>
        <v>0</v>
      </c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ht="12.75">
      <c r="A37" s="36">
        <v>13058</v>
      </c>
      <c r="D37" s="3">
        <v>330700</v>
      </c>
      <c r="E37" s="34">
        <f t="shared" si="0"/>
        <v>330700</v>
      </c>
      <c r="F37" s="34">
        <v>343907</v>
      </c>
      <c r="G37" s="35"/>
      <c r="H37" s="35"/>
      <c r="I37" s="35">
        <v>68696</v>
      </c>
      <c r="J37" s="35">
        <f t="shared" si="1"/>
        <v>68696</v>
      </c>
      <c r="K37" s="35">
        <f>'Academic Project '!K37</f>
        <v>71439.28524949998</v>
      </c>
      <c r="M37" s="35"/>
      <c r="N37" s="34">
        <f t="shared" si="2"/>
        <v>262004.18505000003</v>
      </c>
      <c r="O37" s="35">
        <f t="shared" si="3"/>
        <v>262004.18505000003</v>
      </c>
      <c r="P37" s="34">
        <f t="shared" si="2"/>
        <v>272467.7147505</v>
      </c>
      <c r="Q37" s="35"/>
      <c r="R37" s="35"/>
      <c r="S37" s="35">
        <f t="shared" si="4"/>
        <v>4131.997289999999</v>
      </c>
      <c r="T37" s="35">
        <f t="shared" si="5"/>
        <v>4131.997289999999</v>
      </c>
      <c r="U37" s="35">
        <f t="shared" si="6"/>
        <v>4297.0147928999995</v>
      </c>
      <c r="W37" s="35"/>
      <c r="X37" s="35">
        <f t="shared" si="7"/>
        <v>14.418520000000001</v>
      </c>
      <c r="Y37" s="35">
        <f t="shared" si="8"/>
        <v>14.418520000000001</v>
      </c>
      <c r="Z37" s="35">
        <f t="shared" si="9"/>
        <v>14.994345200000001</v>
      </c>
      <c r="AB37" s="35"/>
      <c r="AC37" s="35">
        <f t="shared" si="10"/>
        <v>3289.4067600000003</v>
      </c>
      <c r="AD37" s="35">
        <f t="shared" si="11"/>
        <v>3289.4067600000003</v>
      </c>
      <c r="AE37" s="35">
        <f t="shared" si="12"/>
        <v>3420.7741476</v>
      </c>
      <c r="AG37" s="35"/>
      <c r="AH37" s="35">
        <f t="shared" si="13"/>
        <v>751.54882</v>
      </c>
      <c r="AI37" s="35">
        <f t="shared" si="14"/>
        <v>751.54882</v>
      </c>
      <c r="AJ37" s="35">
        <f t="shared" si="15"/>
        <v>781.5630482</v>
      </c>
      <c r="AK37" s="35"/>
      <c r="AL37" s="35"/>
      <c r="AM37" s="35">
        <f t="shared" si="16"/>
        <v>8.16829</v>
      </c>
      <c r="AN37" s="35">
        <f t="shared" si="17"/>
        <v>8.16829</v>
      </c>
      <c r="AO37" s="35">
        <f t="shared" si="18"/>
        <v>8.4945029</v>
      </c>
      <c r="AP37" s="35"/>
      <c r="AQ37" s="35"/>
      <c r="AR37" s="35">
        <f t="shared" si="19"/>
        <v>8.16829</v>
      </c>
      <c r="AS37" s="35">
        <f t="shared" si="20"/>
        <v>8.16829</v>
      </c>
      <c r="AT37" s="35">
        <f t="shared" si="21"/>
        <v>8.4945029</v>
      </c>
      <c r="AU37" s="35"/>
      <c r="AV37" s="35"/>
      <c r="AW37" s="35">
        <f t="shared" si="22"/>
        <v>3219.1660800000004</v>
      </c>
      <c r="AX37" s="35">
        <f t="shared" si="23"/>
        <v>3219.1660800000004</v>
      </c>
      <c r="AY37" s="35">
        <f t="shared" si="24"/>
        <v>3347.7283008000004</v>
      </c>
      <c r="BA37" s="35"/>
      <c r="BB37" s="35">
        <f t="shared" si="25"/>
        <v>114524.02253</v>
      </c>
      <c r="BC37" s="35">
        <f t="shared" si="26"/>
        <v>114524.02253</v>
      </c>
      <c r="BD37" s="35">
        <f t="shared" si="27"/>
        <v>119097.7109653</v>
      </c>
      <c r="BF37" s="35"/>
      <c r="BG37" s="35">
        <f t="shared" si="28"/>
        <v>1127.25709</v>
      </c>
      <c r="BH37" s="35">
        <f t="shared" si="29"/>
        <v>1127.25709</v>
      </c>
      <c r="BI37" s="35">
        <f t="shared" si="30"/>
        <v>1172.2757909000002</v>
      </c>
      <c r="BK37" s="35"/>
      <c r="BL37" s="35">
        <f t="shared" si="31"/>
        <v>1824.33962</v>
      </c>
      <c r="BM37" s="35">
        <f t="shared" si="32"/>
        <v>1824.33962</v>
      </c>
      <c r="BN37" s="35">
        <f t="shared" si="33"/>
        <v>1897.1973562</v>
      </c>
      <c r="BP37" s="35"/>
      <c r="BQ37" s="35">
        <f t="shared" si="34"/>
        <v>102.12016000000001</v>
      </c>
      <c r="BR37" s="35">
        <f t="shared" si="35"/>
        <v>102.12016000000001</v>
      </c>
      <c r="BS37" s="35">
        <f t="shared" si="36"/>
        <v>106.19848160000001</v>
      </c>
      <c r="BU37" s="35"/>
      <c r="BV37" s="35">
        <f t="shared" si="37"/>
        <v>1.6204299999999998</v>
      </c>
      <c r="BW37" s="35">
        <f t="shared" si="38"/>
        <v>1.6204299999999998</v>
      </c>
      <c r="BX37" s="35">
        <f t="shared" si="39"/>
        <v>1.6851443</v>
      </c>
      <c r="BZ37" s="35"/>
      <c r="CA37" s="35">
        <f t="shared" si="40"/>
        <v>2037.17814</v>
      </c>
      <c r="CB37" s="35">
        <f t="shared" si="41"/>
        <v>2037.17814</v>
      </c>
      <c r="CC37" s="35">
        <f t="shared" si="42"/>
        <v>2118.5359014</v>
      </c>
      <c r="CE37" s="35"/>
      <c r="CF37" s="35">
        <f t="shared" si="43"/>
        <v>62471.18113</v>
      </c>
      <c r="CG37" s="35">
        <f t="shared" si="44"/>
        <v>62471.18113</v>
      </c>
      <c r="CH37" s="35">
        <f t="shared" si="45"/>
        <v>64966.0613513</v>
      </c>
      <c r="CJ37" s="35"/>
      <c r="CK37" s="35">
        <f t="shared" si="46"/>
        <v>53713.38531</v>
      </c>
      <c r="CL37" s="5">
        <f t="shared" si="47"/>
        <v>53713.38531</v>
      </c>
      <c r="CM37" s="35">
        <f t="shared" si="48"/>
        <v>55858.5098331</v>
      </c>
      <c r="CO37" s="35"/>
      <c r="CP37" s="35">
        <f t="shared" si="49"/>
        <v>12593.65126</v>
      </c>
      <c r="CQ37" s="5">
        <f t="shared" si="50"/>
        <v>12593.65126</v>
      </c>
      <c r="CR37" s="35">
        <f t="shared" si="51"/>
        <v>13096.5975926</v>
      </c>
      <c r="CS37" s="5"/>
      <c r="CT37" s="35"/>
      <c r="CU37" s="35">
        <f t="shared" si="52"/>
        <v>2186.55533</v>
      </c>
      <c r="CV37" s="5">
        <f t="shared" si="53"/>
        <v>2186.55533</v>
      </c>
      <c r="CW37" s="35">
        <f t="shared" si="54"/>
        <v>2273.8786933</v>
      </c>
      <c r="CX37" s="5"/>
      <c r="CY37" s="5"/>
      <c r="CZ37" s="35"/>
      <c r="DA37" s="35">
        <f t="shared" si="55"/>
        <v>0</v>
      </c>
      <c r="DB37" s="35">
        <f t="shared" si="56"/>
        <v>0</v>
      </c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ht="12.75">
      <c r="A38" s="36">
        <v>13241</v>
      </c>
      <c r="C38" s="3">
        <v>8105000</v>
      </c>
      <c r="D38" s="3">
        <v>330700</v>
      </c>
      <c r="E38" s="34">
        <f t="shared" si="0"/>
        <v>8435700</v>
      </c>
      <c r="F38" s="34">
        <v>343907</v>
      </c>
      <c r="G38" s="35"/>
      <c r="H38" s="35">
        <v>1683639</v>
      </c>
      <c r="I38" s="35">
        <v>68696</v>
      </c>
      <c r="J38" s="35">
        <f t="shared" si="1"/>
        <v>1752335</v>
      </c>
      <c r="K38" s="35">
        <f>'Academic Project '!K38</f>
        <v>71439.28524949998</v>
      </c>
      <c r="M38" s="35">
        <f>R38+W38+AB38+AG38+AL38+AQ38+AV38+BA38+BF38+BK38+BP38+BU38+BZ38+CE38+CJ38+CO38+CT38</f>
        <v>6421360.5075</v>
      </c>
      <c r="N38" s="34">
        <f t="shared" si="2"/>
        <v>262004.18505000003</v>
      </c>
      <c r="O38" s="35">
        <f t="shared" si="3"/>
        <v>6683364.692550001</v>
      </c>
      <c r="P38" s="34">
        <f t="shared" si="2"/>
        <v>272467.7147505</v>
      </c>
      <c r="Q38" s="35"/>
      <c r="R38" s="35">
        <f>C38*$S$6</f>
        <v>101269.5435</v>
      </c>
      <c r="S38" s="35">
        <f t="shared" si="4"/>
        <v>4131.997289999999</v>
      </c>
      <c r="T38" s="35">
        <f t="shared" si="5"/>
        <v>105401.54079</v>
      </c>
      <c r="U38" s="35">
        <f t="shared" si="6"/>
        <v>4297.0147928999995</v>
      </c>
      <c r="W38" s="35">
        <f>C38*$X$6</f>
        <v>353.37800000000004</v>
      </c>
      <c r="X38" s="35">
        <f t="shared" si="7"/>
        <v>14.418520000000001</v>
      </c>
      <c r="Y38" s="35">
        <f t="shared" si="8"/>
        <v>367.79652000000004</v>
      </c>
      <c r="Z38" s="35">
        <f t="shared" si="9"/>
        <v>14.994345200000001</v>
      </c>
      <c r="AB38" s="35">
        <f>C38*$AC$6</f>
        <v>80618.814</v>
      </c>
      <c r="AC38" s="35">
        <f t="shared" si="10"/>
        <v>3289.4067600000003</v>
      </c>
      <c r="AD38" s="35">
        <f t="shared" si="11"/>
        <v>83908.22076</v>
      </c>
      <c r="AE38" s="35">
        <f t="shared" si="12"/>
        <v>3420.7741476</v>
      </c>
      <c r="AG38" s="35">
        <f>C38*$AH$6</f>
        <v>18419.423</v>
      </c>
      <c r="AH38" s="35">
        <f t="shared" si="13"/>
        <v>751.54882</v>
      </c>
      <c r="AI38" s="35">
        <f t="shared" si="14"/>
        <v>19170.97182</v>
      </c>
      <c r="AJ38" s="35">
        <f t="shared" si="15"/>
        <v>781.5630482</v>
      </c>
      <c r="AK38" s="35"/>
      <c r="AL38" s="35">
        <f>C38*$AM$6</f>
        <v>200.1935</v>
      </c>
      <c r="AM38" s="35">
        <f t="shared" si="16"/>
        <v>8.16829</v>
      </c>
      <c r="AN38" s="35">
        <f t="shared" si="17"/>
        <v>208.36179</v>
      </c>
      <c r="AO38" s="35">
        <f t="shared" si="18"/>
        <v>8.4945029</v>
      </c>
      <c r="AP38" s="35"/>
      <c r="AQ38" s="35">
        <f>C38*$AR$6</f>
        <v>200.1935</v>
      </c>
      <c r="AR38" s="35">
        <f t="shared" si="19"/>
        <v>8.16829</v>
      </c>
      <c r="AS38" s="35">
        <f t="shared" si="20"/>
        <v>208.36179</v>
      </c>
      <c r="AT38" s="35">
        <f t="shared" si="21"/>
        <v>8.4945029</v>
      </c>
      <c r="AU38" s="35"/>
      <c r="AV38" s="35">
        <f>C38*$AW$6</f>
        <v>78897.312</v>
      </c>
      <c r="AW38" s="35">
        <f t="shared" si="22"/>
        <v>3219.1660800000004</v>
      </c>
      <c r="AX38" s="35">
        <f t="shared" si="23"/>
        <v>82116.47808</v>
      </c>
      <c r="AY38" s="35">
        <f t="shared" si="24"/>
        <v>3347.7283008000004</v>
      </c>
      <c r="BA38" s="35">
        <f>C38*$BB$6</f>
        <v>2806825.5295</v>
      </c>
      <c r="BB38" s="35">
        <f t="shared" si="25"/>
        <v>114524.02253</v>
      </c>
      <c r="BC38" s="35">
        <f t="shared" si="26"/>
        <v>2921349.5520300004</v>
      </c>
      <c r="BD38" s="35">
        <f t="shared" si="27"/>
        <v>119097.7109653</v>
      </c>
      <c r="BF38" s="35">
        <f>C38*$BG$6</f>
        <v>27627.5135</v>
      </c>
      <c r="BG38" s="35">
        <f t="shared" si="28"/>
        <v>1127.25709</v>
      </c>
      <c r="BH38" s="35">
        <f t="shared" si="29"/>
        <v>28754.77059</v>
      </c>
      <c r="BI38" s="35">
        <f t="shared" si="30"/>
        <v>1172.2757909000002</v>
      </c>
      <c r="BK38" s="35">
        <f>C38*$BL$6</f>
        <v>44712.043</v>
      </c>
      <c r="BL38" s="35">
        <f t="shared" si="31"/>
        <v>1824.33962</v>
      </c>
      <c r="BM38" s="35">
        <f t="shared" si="32"/>
        <v>46536.38262</v>
      </c>
      <c r="BN38" s="35">
        <f t="shared" si="33"/>
        <v>1897.1973562</v>
      </c>
      <c r="BP38" s="35">
        <f>C38*$BQ$6</f>
        <v>2502.824</v>
      </c>
      <c r="BQ38" s="35">
        <f t="shared" si="34"/>
        <v>102.12016000000001</v>
      </c>
      <c r="BR38" s="35">
        <f t="shared" si="35"/>
        <v>2604.94416</v>
      </c>
      <c r="BS38" s="35">
        <f t="shared" si="36"/>
        <v>106.19848160000001</v>
      </c>
      <c r="BU38" s="35">
        <f>C38*$BV$6</f>
        <v>39.714499999999994</v>
      </c>
      <c r="BV38" s="35">
        <f t="shared" si="37"/>
        <v>1.6204299999999998</v>
      </c>
      <c r="BW38" s="35">
        <f t="shared" si="38"/>
        <v>41.33492999999999</v>
      </c>
      <c r="BX38" s="35">
        <f t="shared" si="39"/>
        <v>1.6851443</v>
      </c>
      <c r="BZ38" s="35">
        <f>C38*$CA$6</f>
        <v>49928.421</v>
      </c>
      <c r="CA38" s="35">
        <f t="shared" si="40"/>
        <v>2037.17814</v>
      </c>
      <c r="CB38" s="35">
        <f t="shared" si="41"/>
        <v>51965.599140000006</v>
      </c>
      <c r="CC38" s="35">
        <f t="shared" si="42"/>
        <v>2118.5359014</v>
      </c>
      <c r="CE38" s="35">
        <f>C38*$CF$6</f>
        <v>1531082.3195</v>
      </c>
      <c r="CF38" s="35">
        <f t="shared" si="43"/>
        <v>62471.18113</v>
      </c>
      <c r="CG38" s="35">
        <f t="shared" si="44"/>
        <v>1593553.50063</v>
      </c>
      <c r="CH38" s="35">
        <f t="shared" si="45"/>
        <v>64966.0613513</v>
      </c>
      <c r="CJ38" s="35">
        <f>C38*$CK$6</f>
        <v>1316440.8465</v>
      </c>
      <c r="CK38" s="35">
        <f t="shared" si="46"/>
        <v>53713.38531</v>
      </c>
      <c r="CL38" s="5">
        <f t="shared" si="47"/>
        <v>1370154.23181</v>
      </c>
      <c r="CM38" s="35">
        <f t="shared" si="48"/>
        <v>55858.5098331</v>
      </c>
      <c r="CO38" s="35">
        <f>C38*$CP$6</f>
        <v>308652.989</v>
      </c>
      <c r="CP38" s="35">
        <f t="shared" si="49"/>
        <v>12593.65126</v>
      </c>
      <c r="CQ38" s="5">
        <f t="shared" si="50"/>
        <v>321246.64026</v>
      </c>
      <c r="CR38" s="35">
        <f t="shared" si="51"/>
        <v>13096.5975926</v>
      </c>
      <c r="CS38" s="5"/>
      <c r="CT38" s="35">
        <f>C38*$CU$6</f>
        <v>53589.4495</v>
      </c>
      <c r="CU38" s="35">
        <f t="shared" si="52"/>
        <v>2186.55533</v>
      </c>
      <c r="CV38" s="5">
        <f t="shared" si="53"/>
        <v>55776.004830000005</v>
      </c>
      <c r="CW38" s="35">
        <f t="shared" si="54"/>
        <v>2273.8786933</v>
      </c>
      <c r="CX38" s="5"/>
      <c r="CY38" s="5"/>
      <c r="CZ38" s="35"/>
      <c r="DA38" s="35">
        <f t="shared" si="55"/>
        <v>0</v>
      </c>
      <c r="DB38" s="35">
        <f t="shared" si="56"/>
        <v>0</v>
      </c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ht="12.75">
      <c r="A39" s="36">
        <v>13424</v>
      </c>
      <c r="D39" s="3">
        <v>168600</v>
      </c>
      <c r="E39" s="34">
        <f t="shared" si="0"/>
        <v>168600</v>
      </c>
      <c r="F39" s="34">
        <v>343907</v>
      </c>
      <c r="G39" s="35"/>
      <c r="H39" s="35"/>
      <c r="I39" s="35">
        <v>35023</v>
      </c>
      <c r="J39" s="35">
        <f t="shared" si="1"/>
        <v>35023</v>
      </c>
      <c r="K39" s="35">
        <f>'Academic Project '!K39</f>
        <v>71439.28524949998</v>
      </c>
      <c r="M39" s="35"/>
      <c r="N39" s="34">
        <f t="shared" si="2"/>
        <v>133576.9749</v>
      </c>
      <c r="O39" s="35">
        <f t="shared" si="3"/>
        <v>133576.9749</v>
      </c>
      <c r="P39" s="34">
        <f t="shared" si="2"/>
        <v>272467.7147505</v>
      </c>
      <c r="Q39" s="35"/>
      <c r="R39" s="35"/>
      <c r="S39" s="35">
        <f t="shared" si="4"/>
        <v>2106.60642</v>
      </c>
      <c r="T39" s="35">
        <f t="shared" si="5"/>
        <v>2106.60642</v>
      </c>
      <c r="U39" s="35">
        <f t="shared" si="6"/>
        <v>4297.0147928999995</v>
      </c>
      <c r="W39" s="35"/>
      <c r="X39" s="35">
        <f t="shared" si="7"/>
        <v>7.350960000000001</v>
      </c>
      <c r="Y39" s="35">
        <f t="shared" si="8"/>
        <v>7.350960000000001</v>
      </c>
      <c r="Z39" s="35">
        <f t="shared" si="9"/>
        <v>14.994345200000001</v>
      </c>
      <c r="AB39" s="35"/>
      <c r="AC39" s="35">
        <f t="shared" si="10"/>
        <v>1677.0304800000001</v>
      </c>
      <c r="AD39" s="35">
        <f t="shared" si="11"/>
        <v>1677.0304800000001</v>
      </c>
      <c r="AE39" s="35">
        <f t="shared" si="12"/>
        <v>3420.7741476</v>
      </c>
      <c r="AG39" s="35"/>
      <c r="AH39" s="35">
        <f t="shared" si="13"/>
        <v>383.16036</v>
      </c>
      <c r="AI39" s="35">
        <f t="shared" si="14"/>
        <v>383.16036</v>
      </c>
      <c r="AJ39" s="35">
        <f t="shared" si="15"/>
        <v>781.5630482</v>
      </c>
      <c r="AK39" s="35"/>
      <c r="AL39" s="35"/>
      <c r="AM39" s="35">
        <f t="shared" si="16"/>
        <v>4.16442</v>
      </c>
      <c r="AN39" s="35">
        <f t="shared" si="17"/>
        <v>4.16442</v>
      </c>
      <c r="AO39" s="35">
        <f t="shared" si="18"/>
        <v>8.4945029</v>
      </c>
      <c r="AP39" s="35"/>
      <c r="AQ39" s="35"/>
      <c r="AR39" s="35">
        <f t="shared" si="19"/>
        <v>4.16442</v>
      </c>
      <c r="AS39" s="35">
        <f t="shared" si="20"/>
        <v>4.16442</v>
      </c>
      <c r="AT39" s="35">
        <f t="shared" si="21"/>
        <v>8.4945029</v>
      </c>
      <c r="AU39" s="35"/>
      <c r="AV39" s="35"/>
      <c r="AW39" s="35">
        <f t="shared" si="22"/>
        <v>1641.2198400000002</v>
      </c>
      <c r="AX39" s="35">
        <f t="shared" si="23"/>
        <v>1641.2198400000002</v>
      </c>
      <c r="AY39" s="35">
        <f t="shared" si="24"/>
        <v>3347.7283008000004</v>
      </c>
      <c r="BA39" s="35"/>
      <c r="BB39" s="35">
        <f t="shared" si="25"/>
        <v>58387.51194</v>
      </c>
      <c r="BC39" s="35">
        <f t="shared" si="26"/>
        <v>58387.51194</v>
      </c>
      <c r="BD39" s="35">
        <f t="shared" si="27"/>
        <v>119097.7109653</v>
      </c>
      <c r="BF39" s="35"/>
      <c r="BG39" s="35">
        <f t="shared" si="28"/>
        <v>574.70682</v>
      </c>
      <c r="BH39" s="35">
        <f t="shared" si="29"/>
        <v>574.70682</v>
      </c>
      <c r="BI39" s="35">
        <f t="shared" si="30"/>
        <v>1172.2757909000002</v>
      </c>
      <c r="BK39" s="35"/>
      <c r="BL39" s="35">
        <f t="shared" si="31"/>
        <v>930.09876</v>
      </c>
      <c r="BM39" s="35">
        <f t="shared" si="32"/>
        <v>930.09876</v>
      </c>
      <c r="BN39" s="35">
        <f t="shared" si="33"/>
        <v>1897.1973562</v>
      </c>
      <c r="BP39" s="35"/>
      <c r="BQ39" s="35">
        <f t="shared" si="34"/>
        <v>52.063680000000005</v>
      </c>
      <c r="BR39" s="35">
        <f t="shared" si="35"/>
        <v>52.063680000000005</v>
      </c>
      <c r="BS39" s="35">
        <f t="shared" si="36"/>
        <v>106.19848160000001</v>
      </c>
      <c r="BU39" s="35"/>
      <c r="BV39" s="35">
        <f t="shared" si="37"/>
        <v>0.82614</v>
      </c>
      <c r="BW39" s="35">
        <f t="shared" si="38"/>
        <v>0.82614</v>
      </c>
      <c r="BX39" s="35">
        <f t="shared" si="39"/>
        <v>1.6851443</v>
      </c>
      <c r="BZ39" s="35"/>
      <c r="CA39" s="35">
        <f t="shared" si="40"/>
        <v>1038.60972</v>
      </c>
      <c r="CB39" s="35">
        <f t="shared" si="41"/>
        <v>1038.60972</v>
      </c>
      <c r="CC39" s="35">
        <f t="shared" si="42"/>
        <v>2118.5359014</v>
      </c>
      <c r="CE39" s="35"/>
      <c r="CF39" s="35">
        <f t="shared" si="43"/>
        <v>31849.53474</v>
      </c>
      <c r="CG39" s="35">
        <f t="shared" si="44"/>
        <v>31849.53474</v>
      </c>
      <c r="CH39" s="35">
        <f t="shared" si="45"/>
        <v>64966.0613513</v>
      </c>
      <c r="CJ39" s="35"/>
      <c r="CK39" s="35">
        <f t="shared" si="46"/>
        <v>27384.568379999997</v>
      </c>
      <c r="CL39" s="5">
        <f t="shared" si="47"/>
        <v>27384.568379999997</v>
      </c>
      <c r="CM39" s="35">
        <f t="shared" si="48"/>
        <v>55858.5098331</v>
      </c>
      <c r="CO39" s="35"/>
      <c r="CP39" s="35">
        <f t="shared" si="49"/>
        <v>6420.59148</v>
      </c>
      <c r="CQ39" s="5">
        <f t="shared" si="50"/>
        <v>6420.59148</v>
      </c>
      <c r="CR39" s="35">
        <f t="shared" si="51"/>
        <v>13096.5975926</v>
      </c>
      <c r="CS39" s="5"/>
      <c r="CT39" s="35"/>
      <c r="CU39" s="35">
        <f t="shared" si="52"/>
        <v>1114.7663400000001</v>
      </c>
      <c r="CV39" s="5">
        <f t="shared" si="53"/>
        <v>1114.7663400000001</v>
      </c>
      <c r="CW39" s="35">
        <f t="shared" si="54"/>
        <v>2273.8786933</v>
      </c>
      <c r="CX39" s="5"/>
      <c r="CY39" s="5"/>
      <c r="CZ39" s="35"/>
      <c r="DA39" s="35">
        <f t="shared" si="55"/>
        <v>0</v>
      </c>
      <c r="DB39" s="35">
        <f t="shared" si="56"/>
        <v>0</v>
      </c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ht="12.75">
      <c r="A40" s="36">
        <v>13606</v>
      </c>
      <c r="C40" s="3">
        <v>8430000</v>
      </c>
      <c r="D40" s="3">
        <v>168600</v>
      </c>
      <c r="E40" s="34">
        <f t="shared" si="0"/>
        <v>8598600</v>
      </c>
      <c r="F40" s="34">
        <v>343907</v>
      </c>
      <c r="G40" s="35"/>
      <c r="H40" s="35">
        <v>1751151</v>
      </c>
      <c r="I40" s="35">
        <v>35023</v>
      </c>
      <c r="J40" s="35">
        <f t="shared" si="1"/>
        <v>1786174</v>
      </c>
      <c r="K40" s="35">
        <f>'Academic Project '!K40</f>
        <v>71439.28524949998</v>
      </c>
      <c r="M40" s="35">
        <f>R40+W40+AB40+AG40+AL40+AQ40+AV40+BA40+BF40+BK40+BP40+BU40+BZ40+CE40+CJ40+CO40+CT40</f>
        <v>6678848.744999999</v>
      </c>
      <c r="N40" s="34">
        <f t="shared" si="2"/>
        <v>133576.9749</v>
      </c>
      <c r="O40" s="35">
        <f t="shared" si="3"/>
        <v>6812425.719899999</v>
      </c>
      <c r="P40" s="34">
        <f t="shared" si="2"/>
        <v>272467.7147505</v>
      </c>
      <c r="Q40" s="35"/>
      <c r="R40" s="35">
        <f>C40*$S$6</f>
        <v>105330.321</v>
      </c>
      <c r="S40" s="35">
        <f t="shared" si="4"/>
        <v>2106.60642</v>
      </c>
      <c r="T40" s="35">
        <f t="shared" si="5"/>
        <v>107436.92741999999</v>
      </c>
      <c r="U40" s="35">
        <f t="shared" si="6"/>
        <v>4297.0147928999995</v>
      </c>
      <c r="W40" s="35">
        <f>C40*$X$6</f>
        <v>367.548</v>
      </c>
      <c r="X40" s="35">
        <f t="shared" si="7"/>
        <v>7.350960000000001</v>
      </c>
      <c r="Y40" s="35">
        <f t="shared" si="8"/>
        <v>374.89896</v>
      </c>
      <c r="Z40" s="35">
        <f t="shared" si="9"/>
        <v>14.994345200000001</v>
      </c>
      <c r="AB40" s="35">
        <f>C40*$AC$6</f>
        <v>83851.524</v>
      </c>
      <c r="AC40" s="35">
        <f t="shared" si="10"/>
        <v>1677.0304800000001</v>
      </c>
      <c r="AD40" s="35">
        <f t="shared" si="11"/>
        <v>85528.55448</v>
      </c>
      <c r="AE40" s="35">
        <f t="shared" si="12"/>
        <v>3420.7741476</v>
      </c>
      <c r="AG40" s="35">
        <f>C40*$AH$6</f>
        <v>19158.018</v>
      </c>
      <c r="AH40" s="35">
        <f t="shared" si="13"/>
        <v>383.16036</v>
      </c>
      <c r="AI40" s="35">
        <f t="shared" si="14"/>
        <v>19541.17836</v>
      </c>
      <c r="AJ40" s="35">
        <f t="shared" si="15"/>
        <v>781.5630482</v>
      </c>
      <c r="AK40" s="35"/>
      <c r="AL40" s="35">
        <f>C40*$AM$6</f>
        <v>208.221</v>
      </c>
      <c r="AM40" s="35">
        <f t="shared" si="16"/>
        <v>4.16442</v>
      </c>
      <c r="AN40" s="35">
        <f t="shared" si="17"/>
        <v>212.38542</v>
      </c>
      <c r="AO40" s="35">
        <f t="shared" si="18"/>
        <v>8.4945029</v>
      </c>
      <c r="AP40" s="35"/>
      <c r="AQ40" s="35">
        <f>C40*$AR$6</f>
        <v>208.221</v>
      </c>
      <c r="AR40" s="35">
        <f t="shared" si="19"/>
        <v>4.16442</v>
      </c>
      <c r="AS40" s="35">
        <f t="shared" si="20"/>
        <v>212.38542</v>
      </c>
      <c r="AT40" s="35">
        <f t="shared" si="21"/>
        <v>8.4945029</v>
      </c>
      <c r="AU40" s="35"/>
      <c r="AV40" s="35">
        <f>C40*$AW$6</f>
        <v>82060.99200000001</v>
      </c>
      <c r="AW40" s="35">
        <f t="shared" si="22"/>
        <v>1641.2198400000002</v>
      </c>
      <c r="AX40" s="35">
        <f t="shared" si="23"/>
        <v>83702.21184000002</v>
      </c>
      <c r="AY40" s="35">
        <f t="shared" si="24"/>
        <v>3347.7283008000004</v>
      </c>
      <c r="BA40" s="35">
        <f>C40*$BB$6</f>
        <v>2919375.597</v>
      </c>
      <c r="BB40" s="35">
        <f t="shared" si="25"/>
        <v>58387.51194</v>
      </c>
      <c r="BC40" s="35">
        <f t="shared" si="26"/>
        <v>2977763.10894</v>
      </c>
      <c r="BD40" s="35">
        <f t="shared" si="27"/>
        <v>119097.7109653</v>
      </c>
      <c r="BF40" s="35">
        <f>C40*$BG$6</f>
        <v>28735.341</v>
      </c>
      <c r="BG40" s="35">
        <f t="shared" si="28"/>
        <v>574.70682</v>
      </c>
      <c r="BH40" s="35">
        <f t="shared" si="29"/>
        <v>29310.04782</v>
      </c>
      <c r="BI40" s="35">
        <f t="shared" si="30"/>
        <v>1172.2757909000002</v>
      </c>
      <c r="BK40" s="35">
        <f>C40*$BL$6</f>
        <v>46504.938</v>
      </c>
      <c r="BL40" s="35">
        <f t="shared" si="31"/>
        <v>930.09876</v>
      </c>
      <c r="BM40" s="35">
        <f t="shared" si="32"/>
        <v>47435.03676</v>
      </c>
      <c r="BN40" s="35">
        <f t="shared" si="33"/>
        <v>1897.1973562</v>
      </c>
      <c r="BP40" s="35">
        <f>C40*$BQ$6</f>
        <v>2603.184</v>
      </c>
      <c r="BQ40" s="35">
        <f t="shared" si="34"/>
        <v>52.063680000000005</v>
      </c>
      <c r="BR40" s="35">
        <f t="shared" si="35"/>
        <v>2655.2476800000004</v>
      </c>
      <c r="BS40" s="35">
        <f t="shared" si="36"/>
        <v>106.19848160000001</v>
      </c>
      <c r="BU40" s="35">
        <f>C40*$BV$6</f>
        <v>41.306999999999995</v>
      </c>
      <c r="BV40" s="35">
        <f t="shared" si="37"/>
        <v>0.82614</v>
      </c>
      <c r="BW40" s="35">
        <f t="shared" si="38"/>
        <v>42.13314</v>
      </c>
      <c r="BX40" s="35">
        <f t="shared" si="39"/>
        <v>1.6851443</v>
      </c>
      <c r="BZ40" s="35">
        <f>C40*$CA$6</f>
        <v>51930.486000000004</v>
      </c>
      <c r="CA40" s="35">
        <f t="shared" si="40"/>
        <v>1038.60972</v>
      </c>
      <c r="CB40" s="35">
        <f t="shared" si="41"/>
        <v>52969.095720000005</v>
      </c>
      <c r="CC40" s="35">
        <f t="shared" si="42"/>
        <v>2118.5359014</v>
      </c>
      <c r="CE40" s="35">
        <f>C40*$CF$6</f>
        <v>1592476.737</v>
      </c>
      <c r="CF40" s="35">
        <f t="shared" si="43"/>
        <v>31849.53474</v>
      </c>
      <c r="CG40" s="35">
        <f t="shared" si="44"/>
        <v>1624326.27174</v>
      </c>
      <c r="CH40" s="35">
        <f t="shared" si="45"/>
        <v>64966.0613513</v>
      </c>
      <c r="CJ40" s="35">
        <f>C40*$CK$6</f>
        <v>1369228.419</v>
      </c>
      <c r="CK40" s="35">
        <f t="shared" si="46"/>
        <v>27384.568379999997</v>
      </c>
      <c r="CL40" s="5">
        <f t="shared" si="47"/>
        <v>1396612.98738</v>
      </c>
      <c r="CM40" s="35">
        <f t="shared" si="48"/>
        <v>55858.5098331</v>
      </c>
      <c r="CO40" s="35">
        <f>C40*$CP$6</f>
        <v>321029.57399999996</v>
      </c>
      <c r="CP40" s="35">
        <f t="shared" si="49"/>
        <v>6420.59148</v>
      </c>
      <c r="CQ40" s="5">
        <f t="shared" si="50"/>
        <v>327450.16547999997</v>
      </c>
      <c r="CR40" s="35">
        <f t="shared" si="51"/>
        <v>13096.5975926</v>
      </c>
      <c r="CS40" s="5"/>
      <c r="CT40" s="35">
        <f>C40*$CU$6</f>
        <v>55738.317</v>
      </c>
      <c r="CU40" s="35">
        <f t="shared" si="52"/>
        <v>1114.7663400000001</v>
      </c>
      <c r="CV40" s="5">
        <f t="shared" si="53"/>
        <v>56853.083340000005</v>
      </c>
      <c r="CW40" s="35">
        <f t="shared" si="54"/>
        <v>2273.8786933</v>
      </c>
      <c r="CX40" s="5"/>
      <c r="CY40" s="5"/>
      <c r="CZ40" s="35"/>
      <c r="DA40" s="35">
        <f t="shared" si="55"/>
        <v>0</v>
      </c>
      <c r="DB40" s="35">
        <f t="shared" si="56"/>
        <v>0</v>
      </c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2:116" ht="12.75">
      <c r="B41" s="33"/>
      <c r="C41" s="34"/>
      <c r="D41" s="34"/>
      <c r="E41" s="34"/>
      <c r="F41" s="34"/>
      <c r="H41" s="35"/>
      <c r="I41" s="35"/>
      <c r="J41" s="35"/>
      <c r="K41" s="35"/>
      <c r="M41" s="35"/>
      <c r="N41" s="34"/>
      <c r="O41" s="5"/>
      <c r="P41" s="34"/>
      <c r="Q41" s="5"/>
      <c r="R41" s="5"/>
      <c r="S41" s="5"/>
      <c r="T41" s="5"/>
      <c r="U41" s="5"/>
      <c r="W41" s="35"/>
      <c r="X41" s="35"/>
      <c r="Y41" s="5"/>
      <c r="Z41" s="5"/>
      <c r="AC41" s="35"/>
      <c r="AD41" s="35"/>
      <c r="BZ41" s="35"/>
      <c r="CA41" s="35"/>
      <c r="CB41" s="5"/>
      <c r="CC41" s="5"/>
      <c r="CE41" s="35"/>
      <c r="CF41" s="35"/>
      <c r="CG41" s="5"/>
      <c r="CH41" s="5"/>
      <c r="CJ41" s="35"/>
      <c r="CK41" s="35"/>
      <c r="CL41" s="5"/>
      <c r="CM41" s="5"/>
      <c r="CO41" s="35"/>
      <c r="CP41" s="35"/>
      <c r="CQ41" s="5"/>
      <c r="CR41" s="5"/>
      <c r="CS41" s="5"/>
      <c r="CT41" s="35"/>
      <c r="CU41" s="35"/>
      <c r="CV41" s="5"/>
      <c r="CW41" s="5"/>
      <c r="CX41" s="5"/>
      <c r="CY41" s="5"/>
      <c r="CZ41" s="35"/>
      <c r="DA41" s="3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</row>
    <row r="42" spans="1:116" ht="13.5" thickBot="1">
      <c r="A42" s="38" t="s">
        <v>7</v>
      </c>
      <c r="C42" s="39">
        <f>SUM(C9:C41)</f>
        <v>100250000</v>
      </c>
      <c r="D42" s="39">
        <f>SUM(D9:D41)</f>
        <v>40038300</v>
      </c>
      <c r="E42" s="39">
        <f>SUM(E9:E41)</f>
        <v>140288300</v>
      </c>
      <c r="F42" s="39">
        <f>SUM(F9:F41)</f>
        <v>11005024</v>
      </c>
      <c r="H42" s="39">
        <f>SUM(H9:H41)</f>
        <v>20824780</v>
      </c>
      <c r="I42" s="39">
        <f>SUM(I9:I41)</f>
        <v>8317098</v>
      </c>
      <c r="J42" s="39">
        <f>SUM(J9:J41)</f>
        <v>29141878</v>
      </c>
      <c r="K42" s="39">
        <f>SUM(K9:K41)</f>
        <v>2286057.1279840004</v>
      </c>
      <c r="M42" s="39">
        <f>SUM(M9:M41)</f>
        <v>79425217.875</v>
      </c>
      <c r="N42" s="39">
        <f>SUM(N9:N41)</f>
        <v>31721203.998449996</v>
      </c>
      <c r="O42" s="39">
        <f>SUM(O9:O41)</f>
        <v>111146421.87345001</v>
      </c>
      <c r="P42" s="39">
        <f>SUM(P9:P41)</f>
        <v>8718966.872016005</v>
      </c>
      <c r="Q42" s="34"/>
      <c r="R42" s="39">
        <f>SUM(R9:R41)</f>
        <v>1252593.6749999998</v>
      </c>
      <c r="S42" s="39">
        <f>SUM(S9:S41)</f>
        <v>500266.54701</v>
      </c>
      <c r="T42" s="39">
        <f>SUM(T9:T41)</f>
        <v>1752860.2220100006</v>
      </c>
      <c r="U42" s="39">
        <f>SUM(U9:U41)</f>
        <v>137504.47337279993</v>
      </c>
      <c r="W42" s="39">
        <f>SUM(W9:W41)</f>
        <v>4370.900000000001</v>
      </c>
      <c r="X42" s="39">
        <f>SUM(X9:X41)</f>
        <v>1745.6698800000008</v>
      </c>
      <c r="Y42" s="39">
        <f>SUM(Y9:Y41)</f>
        <v>6116.569880000001</v>
      </c>
      <c r="Z42" s="39">
        <f>SUM(Z9:Z41)</f>
        <v>479.8190464</v>
      </c>
      <c r="AB42" s="39">
        <f>SUM(AB9:AB41)</f>
        <v>997166.6999999998</v>
      </c>
      <c r="AC42" s="39">
        <f>SUM(AC9:AC41)</f>
        <v>398252.96244000003</v>
      </c>
      <c r="AD42" s="39">
        <f>SUM(AD9:AD41)</f>
        <v>1395419.6624399999</v>
      </c>
      <c r="AE42" s="39">
        <f>SUM(AE9:AE41)</f>
        <v>109464.77272319993</v>
      </c>
      <c r="AG42" s="39">
        <f>SUM(AG9:AG41)</f>
        <v>227828.15</v>
      </c>
      <c r="AH42" s="39">
        <f>SUM(AH9:AH41)</f>
        <v>90991.04057999997</v>
      </c>
      <c r="AI42" s="39">
        <f>SUM(AI9:AI41)</f>
        <v>318819.19058000005</v>
      </c>
      <c r="AJ42" s="39">
        <f>SUM(AJ9:AJ41)</f>
        <v>25010.01754240001</v>
      </c>
      <c r="AK42" s="34"/>
      <c r="AL42" s="39">
        <f>SUM(AL9:AL41)</f>
        <v>2476.175</v>
      </c>
      <c r="AM42" s="39">
        <f>SUM(AM9:AM41)</f>
        <v>988.9460100000001</v>
      </c>
      <c r="AN42" s="39">
        <f>SUM(AN9:AN41)</f>
        <v>3465.1210100000008</v>
      </c>
      <c r="AO42" s="39">
        <f>SUM(AO9:AO41)</f>
        <v>271.8240927999998</v>
      </c>
      <c r="AP42" s="34"/>
      <c r="AQ42" s="39">
        <f>SUM(AQ9:AQ41)</f>
        <v>2476.175</v>
      </c>
      <c r="AR42" s="39">
        <f>SUM(AR9:AR41)</f>
        <v>988.9460100000001</v>
      </c>
      <c r="AS42" s="39">
        <f>SUM(AS9:AS41)</f>
        <v>3465.1210100000008</v>
      </c>
      <c r="AT42" s="39">
        <f>SUM(AT9:AT41)</f>
        <v>271.8240927999998</v>
      </c>
      <c r="AU42" s="34"/>
      <c r="AV42" s="39">
        <f>SUM(AV9:AV41)</f>
        <v>975873.6</v>
      </c>
      <c r="AW42" s="39">
        <f>SUM(AW9:AW41)</f>
        <v>389748.8275199998</v>
      </c>
      <c r="AX42" s="39">
        <f>SUM(AX9:AX41)</f>
        <v>1365622.4275199997</v>
      </c>
      <c r="AY42" s="39">
        <f>SUM(AY9:AY41)</f>
        <v>107127.30562559994</v>
      </c>
      <c r="BA42" s="39">
        <f>SUM(BA9:BA41)</f>
        <v>34717366.975</v>
      </c>
      <c r="BB42" s="39">
        <f>SUM(BB9:BB41)</f>
        <v>13865579.592570009</v>
      </c>
      <c r="BC42" s="39">
        <f>SUM(BC9:BC41)</f>
        <v>48582946.56756999</v>
      </c>
      <c r="BD42" s="39">
        <f>SUM(BD9:BD41)</f>
        <v>3811126.7508896</v>
      </c>
      <c r="BF42" s="39">
        <f>SUM(BF9:BF41)</f>
        <v>341722.17500000005</v>
      </c>
      <c r="BG42" s="39">
        <f>SUM(BG9:BG41)</f>
        <v>136478.55321</v>
      </c>
      <c r="BH42" s="39">
        <f>SUM(BH9:BH41)</f>
        <v>478200.72821000003</v>
      </c>
      <c r="BI42" s="39">
        <f>SUM(BI9:BI41)</f>
        <v>37512.825308799984</v>
      </c>
      <c r="BK42" s="39">
        <f>SUM(BK9:BK41)</f>
        <v>553039.15</v>
      </c>
      <c r="BL42" s="39">
        <f>SUM(BL9:BL41)</f>
        <v>220875.28577999998</v>
      </c>
      <c r="BM42" s="39">
        <f>SUM(BM9:BM41)</f>
        <v>773914.4357799998</v>
      </c>
      <c r="BN42" s="39">
        <f>SUM(BN9:BN41)</f>
        <v>60710.315398399965</v>
      </c>
      <c r="BP42" s="39">
        <f>SUM(BP9:BP41)</f>
        <v>30957.200000000008</v>
      </c>
      <c r="BQ42" s="39">
        <f>SUM(BQ9:BQ41)</f>
        <v>12363.82704</v>
      </c>
      <c r="BR42" s="39">
        <f>SUM(BR9:BR41)</f>
        <v>43321.02704</v>
      </c>
      <c r="BS42" s="39">
        <f>SUM(BS9:BS41)</f>
        <v>3398.3514111999984</v>
      </c>
      <c r="BU42" s="39">
        <f>SUM(BU9:BU41)</f>
        <v>491.22499999999997</v>
      </c>
      <c r="BV42" s="39">
        <f>SUM(BV9:BV41)</f>
        <v>196.18767000000008</v>
      </c>
      <c r="BW42" s="39">
        <f>SUM(BW9:BW41)</f>
        <v>687.4126699999999</v>
      </c>
      <c r="BX42" s="39">
        <f>SUM(BX9:BX41)</f>
        <v>53.92461759999997</v>
      </c>
      <c r="BZ42" s="39">
        <f>SUM(BZ9:BZ41)</f>
        <v>617560.05</v>
      </c>
      <c r="CA42" s="39">
        <f>SUM(CA9:CA41)</f>
        <v>246643.93566000005</v>
      </c>
      <c r="CB42" s="39">
        <f>SUM(CB9:CB41)</f>
        <v>864203.98566</v>
      </c>
      <c r="CC42" s="39">
        <f>SUM(CC9:CC41)</f>
        <v>67793.14884479997</v>
      </c>
      <c r="CE42" s="39">
        <f>SUM(CE9:CE41)</f>
        <v>18937816.474999998</v>
      </c>
      <c r="CF42" s="39">
        <f>SUM(CF9:CF41)</f>
        <v>7563471.09597</v>
      </c>
      <c r="CG42" s="39">
        <f>SUM(CG9:CG41)</f>
        <v>26501287.57097</v>
      </c>
      <c r="CH42" s="39">
        <f>SUM(CH9:CH41)</f>
        <v>2078913.9632415997</v>
      </c>
      <c r="CJ42" s="39">
        <f>SUM(CJ9:CJ41)</f>
        <v>16282935.825</v>
      </c>
      <c r="CK42" s="39">
        <f>SUM(CK9:CK41)</f>
        <v>6503152.812389999</v>
      </c>
      <c r="CL42" s="39">
        <f>SUM(CL9:CL41)</f>
        <v>22786088.637389995</v>
      </c>
      <c r="CM42" s="39">
        <f>SUM(CM9:CM41)</f>
        <v>1787472.3146592004</v>
      </c>
      <c r="CO42" s="39">
        <f>SUM(CO9:CO41)</f>
        <v>3817700.4499999997</v>
      </c>
      <c r="CP42" s="39">
        <f>SUM(CP9:CP41)</f>
        <v>1524730.5329399996</v>
      </c>
      <c r="CQ42" s="39">
        <f>SUM(CQ9:CQ41)</f>
        <v>5342430.98294</v>
      </c>
      <c r="CR42" s="39">
        <f>SUM(CR9:CR41)</f>
        <v>419091.12296319986</v>
      </c>
      <c r="CS42" s="5"/>
      <c r="CT42" s="39">
        <f>SUM(CT9:CT41)</f>
        <v>662842.975</v>
      </c>
      <c r="CU42" s="39">
        <f>SUM(CU9:CU41)</f>
        <v>264729.23576999997</v>
      </c>
      <c r="CV42" s="39">
        <f>SUM(CV9:CV41)</f>
        <v>927572.21077</v>
      </c>
      <c r="CW42" s="39">
        <f>SUM(CW9:CW41)</f>
        <v>72764.1181856</v>
      </c>
      <c r="CX42" s="5"/>
      <c r="CY42" s="39">
        <f>SUM(CY9:CY41)</f>
        <v>0</v>
      </c>
      <c r="CZ42" s="39">
        <f>SUM(CZ9:CZ41)</f>
        <v>0</v>
      </c>
      <c r="DA42" s="39">
        <f>SUM(DA9:DA41)</f>
        <v>0</v>
      </c>
      <c r="DB42" s="39">
        <f>SUM(DB9:DB41)</f>
        <v>0</v>
      </c>
      <c r="DC42" s="5"/>
      <c r="DD42" s="5"/>
      <c r="DE42" s="5"/>
      <c r="DF42" s="5"/>
      <c r="DG42" s="5"/>
      <c r="DH42" s="5"/>
      <c r="DI42" s="5"/>
      <c r="DJ42" s="5"/>
      <c r="DK42" s="5"/>
      <c r="DL42" s="5"/>
    </row>
    <row r="43" spans="23:116" ht="13.5" thickTop="1">
      <c r="W43" s="5"/>
      <c r="X43" s="5"/>
      <c r="Y43" s="5"/>
      <c r="Z43" s="5"/>
      <c r="BZ43" s="5"/>
      <c r="CA43" s="5"/>
      <c r="CB43" s="5"/>
      <c r="CC43" s="5"/>
      <c r="CE43" s="5"/>
      <c r="CF43" s="5"/>
      <c r="CG43" s="5"/>
      <c r="CH43" s="5"/>
      <c r="CJ43" s="5"/>
      <c r="CK43" s="5"/>
      <c r="CL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</row>
    <row r="44" spans="3:116" ht="12.75">
      <c r="C44" s="3">
        <f>H42+M42</f>
        <v>100249997.875</v>
      </c>
      <c r="D44" s="3">
        <f>I42+N42</f>
        <v>40038301.998449996</v>
      </c>
      <c r="E44" s="3">
        <f>J42+O42</f>
        <v>140288299.87345</v>
      </c>
      <c r="F44" s="3">
        <f>K42+P42</f>
        <v>11005024.000000006</v>
      </c>
      <c r="N44" s="5"/>
      <c r="W44" s="5"/>
      <c r="X44" s="5"/>
      <c r="Y44" s="5"/>
      <c r="Z44" s="5"/>
      <c r="BZ44" s="5"/>
      <c r="CA44" s="5"/>
      <c r="CB44" s="5"/>
      <c r="CC44" s="5"/>
      <c r="CE44" s="5"/>
      <c r="CF44" s="5"/>
      <c r="CG44" s="5"/>
      <c r="CH44" s="5"/>
      <c r="CJ44" s="5"/>
      <c r="CK44" s="5"/>
      <c r="CL44" s="5"/>
      <c r="CM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</row>
    <row r="45" spans="23:116" ht="12.75">
      <c r="W45" s="5"/>
      <c r="X45" s="5"/>
      <c r="Y45" s="5"/>
      <c r="Z45" s="5"/>
      <c r="BZ45" s="5"/>
      <c r="CA45" s="5"/>
      <c r="CB45" s="5"/>
      <c r="CC45" s="5"/>
      <c r="CE45" s="5"/>
      <c r="CF45" s="5"/>
      <c r="CG45" s="5"/>
      <c r="CH45" s="5"/>
      <c r="CJ45" s="5"/>
      <c r="CK45" s="5"/>
      <c r="CL45" s="5"/>
      <c r="CM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</row>
    <row r="46" spans="23:116" ht="12.75">
      <c r="W46" s="5"/>
      <c r="X46" s="5"/>
      <c r="Y46" s="5"/>
      <c r="Z46" s="5"/>
      <c r="BZ46" s="5"/>
      <c r="CA46" s="5"/>
      <c r="CB46" s="5"/>
      <c r="CC46" s="5"/>
      <c r="CE46" s="5"/>
      <c r="CF46" s="5"/>
      <c r="CG46" s="5"/>
      <c r="CH46" s="5"/>
      <c r="CJ46" s="5"/>
      <c r="CK46" s="5"/>
      <c r="CL46" s="5"/>
      <c r="CM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23:116" ht="12.75">
      <c r="W47" s="5"/>
      <c r="X47" s="5"/>
      <c r="Y47" s="5"/>
      <c r="Z47" s="5"/>
      <c r="BZ47" s="5"/>
      <c r="CA47" s="5"/>
      <c r="CB47" s="5"/>
      <c r="CC47" s="5"/>
      <c r="CE47" s="5"/>
      <c r="CF47" s="5"/>
      <c r="CG47" s="5"/>
      <c r="CH47" s="5"/>
      <c r="CJ47" s="5"/>
      <c r="CK47" s="5"/>
      <c r="CL47" s="5"/>
      <c r="CM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23:116" ht="12.75">
      <c r="W48" s="5"/>
      <c r="X48" s="5"/>
      <c r="Y48" s="5"/>
      <c r="Z48" s="5"/>
      <c r="BZ48" s="5"/>
      <c r="CA48" s="5"/>
      <c r="CB48" s="5"/>
      <c r="CC48" s="5"/>
      <c r="CE48" s="5"/>
      <c r="CF48" s="5"/>
      <c r="CG48" s="5"/>
      <c r="CH48" s="5"/>
      <c r="CJ48" s="5"/>
      <c r="CK48" s="5"/>
      <c r="CL48" s="5"/>
      <c r="CM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</row>
    <row r="49" spans="23:116" ht="12.75">
      <c r="W49" s="5"/>
      <c r="X49" s="5"/>
      <c r="Y49" s="5"/>
      <c r="Z49" s="5"/>
      <c r="BZ49" s="5"/>
      <c r="CA49" s="5"/>
      <c r="CB49" s="5"/>
      <c r="CC49" s="5"/>
      <c r="CE49" s="5"/>
      <c r="CF49" s="5"/>
      <c r="CG49" s="5"/>
      <c r="CH49" s="5"/>
      <c r="CJ49" s="5"/>
      <c r="CK49" s="5"/>
      <c r="CL49" s="5"/>
      <c r="CM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</row>
    <row r="50" spans="1:116" ht="12.75">
      <c r="A50"/>
      <c r="W50" s="5"/>
      <c r="X50" s="5"/>
      <c r="Y50" s="5"/>
      <c r="Z50" s="5"/>
      <c r="BZ50" s="5"/>
      <c r="CA50" s="5"/>
      <c r="CB50" s="5"/>
      <c r="CC50" s="5"/>
      <c r="CE50" s="5"/>
      <c r="CF50" s="5"/>
      <c r="CG50" s="5"/>
      <c r="CH50" s="5"/>
      <c r="CJ50" s="5"/>
      <c r="CK50" s="5"/>
      <c r="CL50" s="5"/>
      <c r="CM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</row>
    <row r="51" spans="1:116" ht="12.75">
      <c r="A51"/>
      <c r="W51" s="5"/>
      <c r="X51" s="5"/>
      <c r="Y51" s="5"/>
      <c r="Z51" s="5"/>
      <c r="BZ51" s="5"/>
      <c r="CA51" s="5"/>
      <c r="CB51" s="5"/>
      <c r="CC51" s="5"/>
      <c r="CE51" s="5"/>
      <c r="CF51" s="5"/>
      <c r="CG51" s="5"/>
      <c r="CH51" s="5"/>
      <c r="CJ51" s="5"/>
      <c r="CK51" s="5"/>
      <c r="CL51" s="5"/>
      <c r="CM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</row>
    <row r="52" spans="1:116" ht="12.75">
      <c r="A52"/>
      <c r="W52" s="5"/>
      <c r="X52" s="5"/>
      <c r="Y52" s="5"/>
      <c r="Z52" s="5"/>
      <c r="BZ52" s="5"/>
      <c r="CA52" s="5"/>
      <c r="CB52" s="5"/>
      <c r="CC52" s="5"/>
      <c r="CE52" s="5"/>
      <c r="CF52" s="5"/>
      <c r="CG52" s="5"/>
      <c r="CH52" s="5"/>
      <c r="CJ52" s="5"/>
      <c r="CK52" s="5"/>
      <c r="CL52" s="5"/>
      <c r="CM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</row>
    <row r="53" spans="1:116" ht="12.75">
      <c r="A53"/>
      <c r="W53" s="5"/>
      <c r="X53" s="5"/>
      <c r="Y53" s="5"/>
      <c r="Z53" s="5"/>
      <c r="BZ53" s="5"/>
      <c r="CA53" s="5"/>
      <c r="CB53" s="5"/>
      <c r="CC53" s="5"/>
      <c r="CE53" s="5"/>
      <c r="CF53" s="5"/>
      <c r="CG53" s="5"/>
      <c r="CH53" s="5"/>
      <c r="CJ53" s="5"/>
      <c r="CK53" s="5"/>
      <c r="CL53" s="5"/>
      <c r="CM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</row>
    <row r="54" spans="1:116" ht="12.75">
      <c r="A54"/>
      <c r="W54" s="5"/>
      <c r="X54" s="5"/>
      <c r="Y54" s="5"/>
      <c r="Z54" s="5"/>
      <c r="BZ54" s="5"/>
      <c r="CA54" s="5"/>
      <c r="CB54" s="5"/>
      <c r="CC54" s="5"/>
      <c r="CE54" s="5"/>
      <c r="CF54" s="5"/>
      <c r="CG54" s="5"/>
      <c r="CH54" s="5"/>
      <c r="CJ54" s="5"/>
      <c r="CK54" s="5"/>
      <c r="CL54" s="5"/>
      <c r="CM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</row>
    <row r="55" spans="1:116" ht="12.75">
      <c r="A55"/>
      <c r="H55"/>
      <c r="I55"/>
      <c r="J55"/>
      <c r="K55"/>
      <c r="W55" s="5"/>
      <c r="X55" s="5"/>
      <c r="Y55" s="5"/>
      <c r="Z55" s="5"/>
      <c r="BZ55" s="5"/>
      <c r="CA55" s="5"/>
      <c r="CB55" s="5"/>
      <c r="CC55" s="5"/>
      <c r="CE55" s="5"/>
      <c r="CF55" s="5"/>
      <c r="CG55" s="5"/>
      <c r="CH55" s="5"/>
      <c r="CJ55" s="5"/>
      <c r="CK55" s="5"/>
      <c r="CL55" s="5"/>
      <c r="CM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</row>
    <row r="56" spans="1:116" ht="12.75">
      <c r="A56"/>
      <c r="C56"/>
      <c r="D56"/>
      <c r="E56"/>
      <c r="F56"/>
      <c r="G56"/>
      <c r="H56"/>
      <c r="I56"/>
      <c r="J56"/>
      <c r="K56"/>
      <c r="L56"/>
      <c r="V56"/>
      <c r="W56" s="5"/>
      <c r="X56" s="5"/>
      <c r="Y56" s="5"/>
      <c r="Z56" s="5"/>
      <c r="BZ56" s="5"/>
      <c r="CA56" s="5"/>
      <c r="CB56" s="5"/>
      <c r="CC56" s="5"/>
      <c r="CE56" s="5"/>
      <c r="CF56" s="5"/>
      <c r="CG56" s="5"/>
      <c r="CH56" s="5"/>
      <c r="CJ56" s="5"/>
      <c r="CK56" s="5"/>
      <c r="CL56" s="5"/>
      <c r="CM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</row>
    <row r="57" spans="1:116" ht="12.75">
      <c r="A57"/>
      <c r="C57"/>
      <c r="D57"/>
      <c r="E57"/>
      <c r="F57"/>
      <c r="G57"/>
      <c r="H57"/>
      <c r="I57"/>
      <c r="J57"/>
      <c r="K57"/>
      <c r="L57"/>
      <c r="V57"/>
      <c r="W57" s="5"/>
      <c r="X57" s="5"/>
      <c r="Y57" s="5"/>
      <c r="Z57" s="5"/>
      <c r="BZ57" s="5"/>
      <c r="CA57" s="5"/>
      <c r="CB57" s="5"/>
      <c r="CC57" s="5"/>
      <c r="CE57" s="5"/>
      <c r="CF57" s="5"/>
      <c r="CG57" s="5"/>
      <c r="CH57" s="5"/>
      <c r="CJ57" s="5"/>
      <c r="CK57" s="5"/>
      <c r="CL57" s="5"/>
      <c r="CM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</row>
    <row r="58" spans="1:116" ht="12.75">
      <c r="A58"/>
      <c r="C58"/>
      <c r="D58"/>
      <c r="E58"/>
      <c r="F58"/>
      <c r="G58"/>
      <c r="H58"/>
      <c r="I58"/>
      <c r="J58"/>
      <c r="K58"/>
      <c r="L58"/>
      <c r="V58"/>
      <c r="W58" s="5"/>
      <c r="X58" s="5"/>
      <c r="Y58" s="5"/>
      <c r="Z58" s="5"/>
      <c r="BZ58" s="5"/>
      <c r="CA58" s="5"/>
      <c r="CB58" s="5"/>
      <c r="CC58" s="5"/>
      <c r="CE58" s="5"/>
      <c r="CF58" s="5"/>
      <c r="CG58" s="5"/>
      <c r="CH58" s="5"/>
      <c r="CJ58" s="5"/>
      <c r="CK58" s="5"/>
      <c r="CL58" s="5"/>
      <c r="CM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</row>
    <row r="59" spans="1:116" ht="12.75">
      <c r="A59"/>
      <c r="C59"/>
      <c r="D59"/>
      <c r="E59"/>
      <c r="F59"/>
      <c r="G59"/>
      <c r="H59"/>
      <c r="I59"/>
      <c r="J59"/>
      <c r="K59"/>
      <c r="L59"/>
      <c r="V59"/>
      <c r="W59" s="5"/>
      <c r="X59" s="5"/>
      <c r="Y59" s="5"/>
      <c r="Z59" s="5"/>
      <c r="BZ59" s="5"/>
      <c r="CA59" s="5"/>
      <c r="CB59" s="5"/>
      <c r="CC59" s="5"/>
      <c r="CE59" s="5"/>
      <c r="CF59" s="5"/>
      <c r="CG59" s="5"/>
      <c r="CH59" s="5"/>
      <c r="CJ59" s="5"/>
      <c r="CK59" s="5"/>
      <c r="CL59" s="5"/>
      <c r="CM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1:116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BZ60" s="5"/>
      <c r="CA60" s="5"/>
      <c r="CB60" s="5"/>
      <c r="CC60" s="5"/>
      <c r="CE60" s="5"/>
      <c r="CF60" s="5"/>
      <c r="CG60" s="5"/>
      <c r="CH60" s="5"/>
      <c r="CJ60" s="5"/>
      <c r="CK60" s="5"/>
      <c r="CL60" s="5"/>
      <c r="CM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1:116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BZ61" s="5"/>
      <c r="CA61" s="5"/>
      <c r="CB61" s="5"/>
      <c r="CC61" s="5"/>
      <c r="CE61" s="5"/>
      <c r="CF61" s="5"/>
      <c r="CG61" s="5"/>
      <c r="CH61" s="5"/>
      <c r="CJ61" s="5"/>
      <c r="CK61" s="5"/>
      <c r="CL61" s="5"/>
      <c r="CM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1:116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BZ62" s="5"/>
      <c r="CA62" s="5"/>
      <c r="CB62" s="5"/>
      <c r="CC62" s="5"/>
      <c r="CE62" s="5"/>
      <c r="CF62" s="5"/>
      <c r="CG62" s="5"/>
      <c r="CH62" s="5"/>
      <c r="CJ62" s="5"/>
      <c r="CK62" s="5"/>
      <c r="CL62" s="5"/>
      <c r="CM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1:116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BZ63" s="5"/>
      <c r="CA63" s="5"/>
      <c r="CB63" s="5"/>
      <c r="CC63" s="5"/>
      <c r="CE63" s="5"/>
      <c r="CF63" s="5"/>
      <c r="CG63" s="5"/>
      <c r="CH63" s="5"/>
      <c r="CJ63" s="5"/>
      <c r="CK63" s="5"/>
      <c r="CL63" s="5"/>
      <c r="CM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1:116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Z64" s="5"/>
      <c r="CA64" s="5"/>
      <c r="CB64" s="5"/>
      <c r="CC64" s="5"/>
      <c r="CE64" s="5"/>
      <c r="CF64" s="5"/>
      <c r="CG64" s="5"/>
      <c r="CH64" s="5"/>
      <c r="CJ64" s="5"/>
      <c r="CK64" s="5"/>
      <c r="CL64" s="5"/>
      <c r="CM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1:116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Z65" s="5"/>
      <c r="CA65" s="5"/>
      <c r="CB65" s="5"/>
      <c r="CC65" s="5"/>
      <c r="CE65" s="5"/>
      <c r="CF65" s="5"/>
      <c r="CG65" s="5"/>
      <c r="CH65" s="5"/>
      <c r="CJ65" s="5"/>
      <c r="CK65" s="5"/>
      <c r="CL65" s="5"/>
      <c r="CM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1:116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Z66" s="5"/>
      <c r="CA66" s="5"/>
      <c r="CB66" s="5"/>
      <c r="CC66" s="5"/>
      <c r="CE66" s="5"/>
      <c r="CF66" s="5"/>
      <c r="CG66" s="5"/>
      <c r="CH66" s="5"/>
      <c r="CJ66" s="5"/>
      <c r="CK66" s="5"/>
      <c r="CL66" s="5"/>
      <c r="CM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1:116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Z67" s="5"/>
      <c r="CA67" s="5"/>
      <c r="CB67" s="5"/>
      <c r="CC67" s="5"/>
      <c r="CE67" s="5"/>
      <c r="CF67" s="5"/>
      <c r="CG67" s="5"/>
      <c r="CH67" s="5"/>
      <c r="CJ67" s="5"/>
      <c r="CK67" s="5"/>
      <c r="CL67" s="5"/>
      <c r="CM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1:116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Z68" s="5"/>
      <c r="CA68" s="5"/>
      <c r="CB68" s="5"/>
      <c r="CC68" s="5"/>
      <c r="CE68" s="5"/>
      <c r="CF68" s="5"/>
      <c r="CG68" s="5"/>
      <c r="CH68" s="5"/>
      <c r="CJ68" s="5"/>
      <c r="CK68" s="5"/>
      <c r="CL68" s="5"/>
      <c r="CM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1:116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Z69" s="5"/>
      <c r="CA69" s="5"/>
      <c r="CB69" s="5"/>
      <c r="CC69" s="5"/>
      <c r="CE69" s="5"/>
      <c r="CF69" s="5"/>
      <c r="CG69" s="5"/>
      <c r="CH69" s="5"/>
      <c r="CJ69" s="5"/>
      <c r="CK69" s="5"/>
      <c r="CL69" s="5"/>
      <c r="CM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1:116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Z70" s="5"/>
      <c r="CA70" s="5"/>
      <c r="CB70" s="5"/>
      <c r="CC70" s="5"/>
      <c r="CE70" s="5"/>
      <c r="CF70" s="5"/>
      <c r="CG70" s="5"/>
      <c r="CH70" s="5"/>
      <c r="CJ70" s="5"/>
      <c r="CK70" s="5"/>
      <c r="CL70" s="5"/>
      <c r="CM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1:116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Z71" s="5"/>
      <c r="CA71" s="5"/>
      <c r="CB71" s="5"/>
      <c r="CC71" s="5"/>
      <c r="CE71" s="5"/>
      <c r="CF71" s="5"/>
      <c r="CG71" s="5"/>
      <c r="CH71" s="5"/>
      <c r="CJ71" s="5"/>
      <c r="CK71" s="5"/>
      <c r="CL71" s="5"/>
      <c r="CM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1:116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Z72" s="5"/>
      <c r="CA72" s="5"/>
      <c r="CB72" s="5"/>
      <c r="CC72" s="5"/>
      <c r="CE72" s="5"/>
      <c r="CF72" s="5"/>
      <c r="CG72" s="5"/>
      <c r="CH72" s="5"/>
      <c r="CJ72" s="5"/>
      <c r="CK72" s="5"/>
      <c r="CL72" s="5"/>
      <c r="CM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1:116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Z73" s="5"/>
      <c r="CA73" s="5"/>
      <c r="CB73" s="5"/>
      <c r="CC73" s="5"/>
      <c r="CE73" s="5"/>
      <c r="CF73" s="5"/>
      <c r="CG73" s="5"/>
      <c r="CH73" s="5"/>
      <c r="CJ73" s="5"/>
      <c r="CK73" s="5"/>
      <c r="CL73" s="5"/>
      <c r="CM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1:116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Z74" s="5"/>
      <c r="CA74" s="5"/>
      <c r="CB74" s="5"/>
      <c r="CC74" s="5"/>
      <c r="CE74" s="5"/>
      <c r="CF74" s="5"/>
      <c r="CG74" s="5"/>
      <c r="CH74" s="5"/>
      <c r="CJ74" s="5"/>
      <c r="CK74" s="5"/>
      <c r="CL74" s="5"/>
      <c r="CM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1:116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Z75" s="5"/>
      <c r="CA75" s="5"/>
      <c r="CB75" s="5"/>
      <c r="CC75" s="5"/>
      <c r="CE75" s="5"/>
      <c r="CF75" s="5"/>
      <c r="CG75" s="5"/>
      <c r="CH75" s="5"/>
      <c r="CJ75" s="5"/>
      <c r="CK75" s="5"/>
      <c r="CL75" s="5"/>
      <c r="CM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1:116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Z76" s="5"/>
      <c r="CA76" s="5"/>
      <c r="CB76" s="5"/>
      <c r="CC76" s="5"/>
      <c r="CE76" s="5"/>
      <c r="CF76" s="5"/>
      <c r="CG76" s="5"/>
      <c r="CH76" s="5"/>
      <c r="CJ76" s="5"/>
      <c r="CK76" s="5"/>
      <c r="CL76" s="5"/>
      <c r="CM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  <row r="77" spans="3:116" ht="12.75"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Z77" s="5"/>
      <c r="CA77" s="5"/>
      <c r="CB77" s="5"/>
      <c r="CC77" s="5"/>
      <c r="CE77" s="5"/>
      <c r="CF77" s="5"/>
      <c r="CG77" s="5"/>
      <c r="CH77" s="5"/>
      <c r="CJ77" s="5"/>
      <c r="CK77" s="5"/>
      <c r="CL77" s="5"/>
      <c r="CM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</row>
    <row r="78" spans="3:116" ht="12.75"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BZ78" s="5"/>
      <c r="CA78" s="5"/>
      <c r="CB78" s="5"/>
      <c r="CC78" s="5"/>
      <c r="CE78" s="5"/>
      <c r="CF78" s="5"/>
      <c r="CG78" s="5"/>
      <c r="CH78" s="5"/>
      <c r="CJ78" s="5"/>
      <c r="CK78" s="5"/>
      <c r="CL78" s="5"/>
      <c r="CM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</row>
    <row r="79" spans="3:116" ht="12.75"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BZ79" s="5"/>
      <c r="CA79" s="5"/>
      <c r="CB79" s="5"/>
      <c r="CC79" s="5"/>
      <c r="CE79" s="5"/>
      <c r="CF79" s="5"/>
      <c r="CG79" s="5"/>
      <c r="CH79" s="5"/>
      <c r="CJ79" s="5"/>
      <c r="CK79" s="5"/>
      <c r="CL79" s="5"/>
      <c r="CM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</row>
    <row r="80" spans="3:116" ht="12.75"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BZ80" s="5"/>
      <c r="CA80" s="5"/>
      <c r="CB80" s="5"/>
      <c r="CC80" s="5"/>
      <c r="CE80" s="5"/>
      <c r="CF80" s="5"/>
      <c r="CG80" s="5"/>
      <c r="CH80" s="5"/>
      <c r="CJ80" s="5"/>
      <c r="CK80" s="5"/>
      <c r="CL80" s="5"/>
      <c r="CM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</row>
    <row r="81" spans="3:116" ht="12.75"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BZ81" s="5"/>
      <c r="CA81" s="5"/>
      <c r="CB81" s="5"/>
      <c r="CC81" s="5"/>
      <c r="CE81" s="5"/>
      <c r="CF81" s="5"/>
      <c r="CG81" s="5"/>
      <c r="CH81" s="5"/>
      <c r="CJ81" s="5"/>
      <c r="CK81" s="5"/>
      <c r="CL81" s="5"/>
      <c r="CM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</row>
    <row r="82" spans="3:116" ht="12.75">
      <c r="C82"/>
      <c r="D82"/>
      <c r="E82"/>
      <c r="F82"/>
      <c r="G82"/>
      <c r="L82"/>
      <c r="V82"/>
      <c r="W82" s="5"/>
      <c r="X82" s="5"/>
      <c r="Y82" s="5"/>
      <c r="Z82" s="5"/>
      <c r="BZ82" s="5"/>
      <c r="CA82" s="5"/>
      <c r="CB82" s="5"/>
      <c r="CC82" s="5"/>
      <c r="CE82" s="5"/>
      <c r="CF82" s="5"/>
      <c r="CG82" s="5"/>
      <c r="CH82" s="5"/>
      <c r="CJ82" s="5"/>
      <c r="CK82" s="5"/>
      <c r="CL82" s="5"/>
      <c r="CM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</row>
    <row r="83" spans="23:116" ht="12.75">
      <c r="W83" s="5"/>
      <c r="X83" s="5"/>
      <c r="Y83" s="5"/>
      <c r="Z83" s="5"/>
      <c r="BZ83" s="5"/>
      <c r="CA83" s="5"/>
      <c r="CB83" s="5"/>
      <c r="CC83" s="5"/>
      <c r="CE83" s="5"/>
      <c r="CF83" s="5"/>
      <c r="CG83" s="5"/>
      <c r="CH83" s="5"/>
      <c r="CJ83" s="5"/>
      <c r="CK83" s="5"/>
      <c r="CL83" s="5"/>
      <c r="CM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</row>
    <row r="84" spans="23:116" ht="12.75">
      <c r="W84" s="5"/>
      <c r="X84" s="5"/>
      <c r="Y84" s="5"/>
      <c r="Z84" s="5"/>
      <c r="BZ84" s="5"/>
      <c r="CA84" s="5"/>
      <c r="CB84" s="5"/>
      <c r="CC84" s="5"/>
      <c r="CE84" s="5"/>
      <c r="CF84" s="5"/>
      <c r="CG84" s="5"/>
      <c r="CH84" s="5"/>
      <c r="CJ84" s="5"/>
      <c r="CK84" s="5"/>
      <c r="CL84" s="5"/>
      <c r="CM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</row>
    <row r="85" spans="23:116" ht="12.75">
      <c r="W85" s="5"/>
      <c r="X85" s="5"/>
      <c r="Y85" s="5"/>
      <c r="Z85" s="5"/>
      <c r="BZ85" s="5"/>
      <c r="CA85" s="5"/>
      <c r="CB85" s="5"/>
      <c r="CC85" s="5"/>
      <c r="CE85" s="5"/>
      <c r="CF85" s="5"/>
      <c r="CG85" s="5"/>
      <c r="CH85" s="5"/>
      <c r="CJ85" s="5"/>
      <c r="CK85" s="5"/>
      <c r="CL85" s="5"/>
      <c r="CM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</row>
    <row r="86" spans="23:116" ht="12.75">
      <c r="W86" s="5"/>
      <c r="X86" s="5"/>
      <c r="Y86" s="5"/>
      <c r="Z86" s="5"/>
      <c r="BZ86" s="5"/>
      <c r="CA86" s="5"/>
      <c r="CB86" s="5"/>
      <c r="CC86" s="5"/>
      <c r="CE86" s="5"/>
      <c r="CF86" s="5"/>
      <c r="CG86" s="5"/>
      <c r="CH86" s="5"/>
      <c r="CJ86" s="5"/>
      <c r="CK86" s="5"/>
      <c r="CL86" s="5"/>
      <c r="CM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</row>
    <row r="87" spans="23:116" ht="12.75">
      <c r="W87" s="5"/>
      <c r="X87" s="5"/>
      <c r="Y87" s="5"/>
      <c r="Z87" s="5"/>
      <c r="BZ87" s="5"/>
      <c r="CA87" s="5"/>
      <c r="CB87" s="5"/>
      <c r="CC87" s="5"/>
      <c r="CE87" s="5"/>
      <c r="CF87" s="5"/>
      <c r="CG87" s="5"/>
      <c r="CH87" s="5"/>
      <c r="CJ87" s="5"/>
      <c r="CK87" s="5"/>
      <c r="CL87" s="5"/>
      <c r="CM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</row>
    <row r="88" spans="23:116" ht="12.75">
      <c r="W88" s="5"/>
      <c r="X88" s="5"/>
      <c r="Y88" s="5"/>
      <c r="Z88" s="5"/>
      <c r="BZ88" s="5"/>
      <c r="CA88" s="5"/>
      <c r="CB88" s="5"/>
      <c r="CC88" s="5"/>
      <c r="CE88" s="5"/>
      <c r="CF88" s="5"/>
      <c r="CG88" s="5"/>
      <c r="CH88" s="5"/>
      <c r="CJ88" s="5"/>
      <c r="CK88" s="5"/>
      <c r="CL88" s="5"/>
      <c r="CM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</row>
    <row r="89" spans="23:116" ht="12.75">
      <c r="W89" s="5"/>
      <c r="X89" s="5"/>
      <c r="Y89" s="5"/>
      <c r="Z89" s="5"/>
      <c r="BZ89" s="5"/>
      <c r="CA89" s="5"/>
      <c r="CB89" s="5"/>
      <c r="CC89" s="5"/>
      <c r="CE89" s="5"/>
      <c r="CF89" s="5"/>
      <c r="CG89" s="5"/>
      <c r="CH89" s="5"/>
      <c r="CJ89" s="5"/>
      <c r="CK89" s="5"/>
      <c r="CL89" s="5"/>
      <c r="CM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</row>
    <row r="90" spans="23:116" ht="12.75">
      <c r="W90" s="5"/>
      <c r="X90" s="5"/>
      <c r="Y90" s="5"/>
      <c r="Z90" s="5"/>
      <c r="BZ90" s="5"/>
      <c r="CA90" s="5"/>
      <c r="CB90" s="5"/>
      <c r="CC90" s="5"/>
      <c r="CE90" s="5"/>
      <c r="CF90" s="5"/>
      <c r="CG90" s="5"/>
      <c r="CH90" s="5"/>
      <c r="CJ90" s="5"/>
      <c r="CK90" s="5"/>
      <c r="CL90" s="5"/>
      <c r="CM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</row>
    <row r="91" spans="23:116" ht="12.75">
      <c r="W91" s="5"/>
      <c r="X91" s="5"/>
      <c r="Y91" s="5"/>
      <c r="Z91" s="5"/>
      <c r="BZ91" s="5"/>
      <c r="CA91" s="5"/>
      <c r="CB91" s="5"/>
      <c r="CC91" s="5"/>
      <c r="CE91" s="5"/>
      <c r="CF91" s="5"/>
      <c r="CG91" s="5"/>
      <c r="CH91" s="5"/>
      <c r="CJ91" s="5"/>
      <c r="CK91" s="5"/>
      <c r="CL91" s="5"/>
      <c r="CM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</row>
    <row r="92" spans="23:116" ht="12.75">
      <c r="W92" s="5"/>
      <c r="X92" s="5"/>
      <c r="Y92" s="5"/>
      <c r="Z92" s="5"/>
      <c r="BZ92" s="5"/>
      <c r="CA92" s="5"/>
      <c r="CB92" s="5"/>
      <c r="CC92" s="5"/>
      <c r="CE92" s="5"/>
      <c r="CF92" s="5"/>
      <c r="CG92" s="5"/>
      <c r="CH92" s="5"/>
      <c r="CJ92" s="5"/>
      <c r="CK92" s="5"/>
      <c r="CL92" s="5"/>
      <c r="CM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</row>
    <row r="93" spans="23:116" ht="12.75">
      <c r="W93" s="5"/>
      <c r="X93" s="5"/>
      <c r="Y93" s="5"/>
      <c r="Z93" s="5"/>
      <c r="BZ93" s="5"/>
      <c r="CA93" s="5"/>
      <c r="CB93" s="5"/>
      <c r="CC93" s="5"/>
      <c r="CE93" s="5"/>
      <c r="CF93" s="5"/>
      <c r="CG93" s="5"/>
      <c r="CH93" s="5"/>
      <c r="CJ93" s="5"/>
      <c r="CK93" s="5"/>
      <c r="CL93" s="5"/>
      <c r="CM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</row>
    <row r="94" spans="23:116" ht="12.75">
      <c r="W94" s="5"/>
      <c r="X94" s="5"/>
      <c r="Y94" s="5"/>
      <c r="Z94" s="5"/>
      <c r="BZ94" s="5"/>
      <c r="CA94" s="5"/>
      <c r="CB94" s="5"/>
      <c r="CC94" s="5"/>
      <c r="CE94" s="5"/>
      <c r="CF94" s="5"/>
      <c r="CG94" s="5"/>
      <c r="CH94" s="5"/>
      <c r="CJ94" s="5"/>
      <c r="CK94" s="5"/>
      <c r="CL94" s="5"/>
      <c r="CM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</row>
    <row r="95" spans="23:116" ht="12.75">
      <c r="W95" s="5"/>
      <c r="X95" s="5"/>
      <c r="Y95" s="5"/>
      <c r="Z95" s="5"/>
      <c r="BZ95" s="5"/>
      <c r="CA95" s="5"/>
      <c r="CB95" s="5"/>
      <c r="CC95" s="5"/>
      <c r="CE95" s="5"/>
      <c r="CF95" s="5"/>
      <c r="CG95" s="5"/>
      <c r="CH95" s="5"/>
      <c r="CJ95" s="5"/>
      <c r="CK95" s="5"/>
      <c r="CL95" s="5"/>
      <c r="CM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</row>
    <row r="96" spans="23:116" ht="12.75">
      <c r="W96" s="5"/>
      <c r="X96" s="5"/>
      <c r="Y96" s="5"/>
      <c r="Z96" s="5"/>
      <c r="BZ96" s="5"/>
      <c r="CA96" s="5"/>
      <c r="CB96" s="5"/>
      <c r="CC96" s="5"/>
      <c r="CE96" s="5"/>
      <c r="CF96" s="5"/>
      <c r="CG96" s="5"/>
      <c r="CH96" s="5"/>
      <c r="CJ96" s="5"/>
      <c r="CK96" s="5"/>
      <c r="CL96" s="5"/>
      <c r="CM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</row>
    <row r="97" spans="23:116" ht="12.75">
      <c r="W97" s="5"/>
      <c r="X97" s="5"/>
      <c r="Y97" s="5"/>
      <c r="Z97" s="5"/>
      <c r="BZ97" s="5"/>
      <c r="CA97" s="5"/>
      <c r="CB97" s="5"/>
      <c r="CC97" s="5"/>
      <c r="CE97" s="5"/>
      <c r="CF97" s="5"/>
      <c r="CG97" s="5"/>
      <c r="CH97" s="5"/>
      <c r="CJ97" s="5"/>
      <c r="CK97" s="5"/>
      <c r="CL97" s="5"/>
      <c r="CM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</row>
    <row r="98" spans="23:116" ht="12.75">
      <c r="W98" s="5"/>
      <c r="X98" s="5"/>
      <c r="Y98" s="5"/>
      <c r="Z98" s="5"/>
      <c r="BZ98" s="5"/>
      <c r="CA98" s="5"/>
      <c r="CB98" s="5"/>
      <c r="CC98" s="5"/>
      <c r="CE98" s="5"/>
      <c r="CF98" s="5"/>
      <c r="CG98" s="5"/>
      <c r="CH98" s="5"/>
      <c r="CJ98" s="5"/>
      <c r="CK98" s="5"/>
      <c r="CL98" s="5"/>
      <c r="CM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</row>
    <row r="99" spans="23:116" ht="12.75">
      <c r="W99" s="5"/>
      <c r="X99" s="5"/>
      <c r="Y99" s="5"/>
      <c r="Z99" s="5"/>
      <c r="BZ99" s="5"/>
      <c r="CA99" s="5"/>
      <c r="CB99" s="5"/>
      <c r="CC99" s="5"/>
      <c r="CE99" s="5"/>
      <c r="CF99" s="5"/>
      <c r="CG99" s="5"/>
      <c r="CH99" s="5"/>
      <c r="CJ99" s="5"/>
      <c r="CK99" s="5"/>
      <c r="CL99" s="5"/>
      <c r="CM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</row>
    <row r="100" spans="23:116" ht="12.75">
      <c r="W100" s="5"/>
      <c r="X100" s="5"/>
      <c r="Y100" s="5"/>
      <c r="Z100" s="5"/>
      <c r="BZ100" s="5"/>
      <c r="CA100" s="5"/>
      <c r="CB100" s="5"/>
      <c r="CC100" s="5"/>
      <c r="CE100" s="5"/>
      <c r="CF100" s="5"/>
      <c r="CG100" s="5"/>
      <c r="CH100" s="5"/>
      <c r="CJ100" s="5"/>
      <c r="CK100" s="5"/>
      <c r="CL100" s="5"/>
      <c r="CM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</row>
    <row r="101" spans="23:116" ht="12.75">
      <c r="W101" s="5"/>
      <c r="X101" s="5"/>
      <c r="Y101" s="5"/>
      <c r="Z101" s="5"/>
      <c r="BZ101" s="5"/>
      <c r="CA101" s="5"/>
      <c r="CB101" s="5"/>
      <c r="CC101" s="5"/>
      <c r="CE101" s="5"/>
      <c r="CF101" s="5"/>
      <c r="CG101" s="5"/>
      <c r="CH101" s="5"/>
      <c r="CJ101" s="5"/>
      <c r="CK101" s="5"/>
      <c r="CL101" s="5"/>
      <c r="CM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</row>
    <row r="102" spans="23:116" ht="12.75">
      <c r="W102" s="5"/>
      <c r="X102" s="5"/>
      <c r="Y102" s="5"/>
      <c r="Z102" s="5"/>
      <c r="BZ102" s="5"/>
      <c r="CA102" s="5"/>
      <c r="CB102" s="5"/>
      <c r="CC102" s="5"/>
      <c r="CE102" s="5"/>
      <c r="CF102" s="5"/>
      <c r="CG102" s="5"/>
      <c r="CH102" s="5"/>
      <c r="CJ102" s="5"/>
      <c r="CK102" s="5"/>
      <c r="CL102" s="5"/>
      <c r="CM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</row>
    <row r="103" spans="23:116" ht="12.75">
      <c r="W103" s="5"/>
      <c r="X103" s="5"/>
      <c r="Y103" s="5"/>
      <c r="Z103" s="5"/>
      <c r="BZ103" s="5"/>
      <c r="CA103" s="5"/>
      <c r="CB103" s="5"/>
      <c r="CC103" s="5"/>
      <c r="CE103" s="5"/>
      <c r="CF103" s="5"/>
      <c r="CG103" s="5"/>
      <c r="CH103" s="5"/>
      <c r="CJ103" s="5"/>
      <c r="CK103" s="5"/>
      <c r="CL103" s="5"/>
      <c r="CM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</row>
    <row r="104" spans="23:116" ht="12.75">
      <c r="W104" s="5"/>
      <c r="X104" s="5"/>
      <c r="Y104" s="5"/>
      <c r="Z104" s="5"/>
      <c r="BZ104" s="5"/>
      <c r="CA104" s="5"/>
      <c r="CB104" s="5"/>
      <c r="CC104" s="5"/>
      <c r="CE104" s="5"/>
      <c r="CF104" s="5"/>
      <c r="CG104" s="5"/>
      <c r="CH104" s="5"/>
      <c r="CJ104" s="5"/>
      <c r="CK104" s="5"/>
      <c r="CL104" s="5"/>
      <c r="CM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</row>
    <row r="105" spans="23:116" ht="12.75">
      <c r="W105" s="5"/>
      <c r="X105" s="5"/>
      <c r="Y105" s="5"/>
      <c r="Z105" s="5"/>
      <c r="BZ105" s="5"/>
      <c r="CA105" s="5"/>
      <c r="CB105" s="5"/>
      <c r="CC105" s="5"/>
      <c r="CE105" s="5"/>
      <c r="CF105" s="5"/>
      <c r="CG105" s="5"/>
      <c r="CH105" s="5"/>
      <c r="CJ105" s="5"/>
      <c r="CK105" s="5"/>
      <c r="CL105" s="5"/>
      <c r="CM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</row>
    <row r="106" spans="23:116" ht="12.75">
      <c r="W106" s="5"/>
      <c r="X106" s="5"/>
      <c r="Y106" s="5"/>
      <c r="Z106" s="5"/>
      <c r="BZ106" s="5"/>
      <c r="CA106" s="5"/>
      <c r="CB106" s="5"/>
      <c r="CC106" s="5"/>
      <c r="CE106" s="5"/>
      <c r="CF106" s="5"/>
      <c r="CG106" s="5"/>
      <c r="CH106" s="5"/>
      <c r="CJ106" s="5"/>
      <c r="CK106" s="5"/>
      <c r="CL106" s="5"/>
      <c r="CM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</row>
    <row r="107" spans="23:116" ht="12.75">
      <c r="W107" s="5"/>
      <c r="X107" s="5"/>
      <c r="Y107" s="5"/>
      <c r="Z107" s="5"/>
      <c r="BZ107" s="5"/>
      <c r="CA107" s="5"/>
      <c r="CB107" s="5"/>
      <c r="CC107" s="5"/>
      <c r="CE107" s="5"/>
      <c r="CF107" s="5"/>
      <c r="CG107" s="5"/>
      <c r="CH107" s="5"/>
      <c r="CJ107" s="5"/>
      <c r="CK107" s="5"/>
      <c r="CL107" s="5"/>
      <c r="CM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</row>
    <row r="108" spans="23:116" ht="12.75">
      <c r="W108" s="5"/>
      <c r="X108" s="5"/>
      <c r="Y108" s="5"/>
      <c r="Z108" s="5"/>
      <c r="BZ108" s="5"/>
      <c r="CA108" s="5"/>
      <c r="CB108" s="5"/>
      <c r="CC108" s="5"/>
      <c r="CE108" s="5"/>
      <c r="CF108" s="5"/>
      <c r="CG108" s="5"/>
      <c r="CH108" s="5"/>
      <c r="CJ108" s="5"/>
      <c r="CK108" s="5"/>
      <c r="CL108" s="5"/>
      <c r="CM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</row>
    <row r="109" spans="23:116" ht="12.75">
      <c r="W109" s="5"/>
      <c r="X109" s="5"/>
      <c r="Y109" s="5"/>
      <c r="Z109" s="5"/>
      <c r="BZ109" s="5"/>
      <c r="CA109" s="5"/>
      <c r="CB109" s="5"/>
      <c r="CC109" s="5"/>
      <c r="CE109" s="5"/>
      <c r="CF109" s="5"/>
      <c r="CG109" s="5"/>
      <c r="CH109" s="5"/>
      <c r="CJ109" s="5"/>
      <c r="CK109" s="5"/>
      <c r="CL109" s="5"/>
      <c r="CM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</row>
    <row r="110" spans="23:116" ht="12.75">
      <c r="W110" s="5"/>
      <c r="X110" s="5"/>
      <c r="Y110" s="5"/>
      <c r="Z110" s="5"/>
      <c r="BZ110" s="5"/>
      <c r="CA110" s="5"/>
      <c r="CB110" s="5"/>
      <c r="CC110" s="5"/>
      <c r="CE110" s="5"/>
      <c r="CF110" s="5"/>
      <c r="CG110" s="5"/>
      <c r="CH110" s="5"/>
      <c r="CJ110" s="5"/>
      <c r="CK110" s="5"/>
      <c r="CL110" s="5"/>
      <c r="CM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</row>
    <row r="111" spans="23:116" ht="12.75">
      <c r="W111" s="5"/>
      <c r="X111" s="5"/>
      <c r="Y111" s="5"/>
      <c r="Z111" s="5"/>
      <c r="BZ111" s="5"/>
      <c r="CA111" s="5"/>
      <c r="CB111" s="5"/>
      <c r="CC111" s="5"/>
      <c r="CE111" s="5"/>
      <c r="CF111" s="5"/>
      <c r="CG111" s="5"/>
      <c r="CH111" s="5"/>
      <c r="CJ111" s="5"/>
      <c r="CK111" s="5"/>
      <c r="CL111" s="5"/>
      <c r="CM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</row>
    <row r="112" spans="23:116" ht="12.75">
      <c r="W112" s="5"/>
      <c r="X112" s="5"/>
      <c r="Y112" s="5"/>
      <c r="Z112" s="5"/>
      <c r="BZ112" s="5"/>
      <c r="CA112" s="5"/>
      <c r="CB112" s="5"/>
      <c r="CC112" s="5"/>
      <c r="CE112" s="5"/>
      <c r="CF112" s="5"/>
      <c r="CG112" s="5"/>
      <c r="CH112" s="5"/>
      <c r="CJ112" s="5"/>
      <c r="CK112" s="5"/>
      <c r="CL112" s="5"/>
      <c r="CM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</row>
    <row r="113" spans="23:116" ht="12.75">
      <c r="W113" s="5"/>
      <c r="X113" s="5"/>
      <c r="Y113" s="5"/>
      <c r="Z113" s="5"/>
      <c r="BZ113" s="5"/>
      <c r="CA113" s="5"/>
      <c r="CB113" s="5"/>
      <c r="CC113" s="5"/>
      <c r="CE113" s="5"/>
      <c r="CF113" s="5"/>
      <c r="CG113" s="5"/>
      <c r="CH113" s="5"/>
      <c r="CJ113" s="5"/>
      <c r="CK113" s="5"/>
      <c r="CL113" s="5"/>
      <c r="CM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</row>
    <row r="114" spans="23:116" ht="12.75">
      <c r="W114" s="5"/>
      <c r="X114" s="5"/>
      <c r="Y114" s="5"/>
      <c r="Z114" s="5"/>
      <c r="BZ114" s="5"/>
      <c r="CA114" s="5"/>
      <c r="CB114" s="5"/>
      <c r="CC114" s="5"/>
      <c r="CE114" s="5"/>
      <c r="CF114" s="5"/>
      <c r="CG114" s="5"/>
      <c r="CH114" s="5"/>
      <c r="CJ114" s="5"/>
      <c r="CK114" s="5"/>
      <c r="CL114" s="5"/>
      <c r="CM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</row>
    <row r="115" spans="23:116" ht="12.75">
      <c r="W115" s="5"/>
      <c r="X115" s="5"/>
      <c r="Y115" s="5"/>
      <c r="Z115" s="5"/>
      <c r="BZ115" s="5"/>
      <c r="CA115" s="5"/>
      <c r="CB115" s="5"/>
      <c r="CC115" s="5"/>
      <c r="CE115" s="5"/>
      <c r="CF115" s="5"/>
      <c r="CG115" s="5"/>
      <c r="CH115" s="5"/>
      <c r="CJ115" s="5"/>
      <c r="CK115" s="5"/>
      <c r="CL115" s="5"/>
      <c r="CM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</row>
    <row r="116" spans="23:116" ht="12.75">
      <c r="W116" s="5"/>
      <c r="X116" s="5"/>
      <c r="Y116" s="5"/>
      <c r="Z116" s="5"/>
      <c r="BZ116" s="5"/>
      <c r="CA116" s="5"/>
      <c r="CB116" s="5"/>
      <c r="CC116" s="5"/>
      <c r="CE116" s="5"/>
      <c r="CF116" s="5"/>
      <c r="CG116" s="5"/>
      <c r="CH116" s="5"/>
      <c r="CJ116" s="5"/>
      <c r="CK116" s="5"/>
      <c r="CL116" s="5"/>
      <c r="CM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</row>
    <row r="117" spans="23:116" ht="12.75">
      <c r="W117" s="5"/>
      <c r="X117" s="5"/>
      <c r="Y117" s="5"/>
      <c r="Z117" s="5"/>
      <c r="BZ117" s="5"/>
      <c r="CA117" s="5"/>
      <c r="CB117" s="5"/>
      <c r="CC117" s="5"/>
      <c r="CE117" s="5"/>
      <c r="CF117" s="5"/>
      <c r="CG117" s="5"/>
      <c r="CH117" s="5"/>
      <c r="CJ117" s="5"/>
      <c r="CK117" s="5"/>
      <c r="CL117" s="5"/>
      <c r="CM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</row>
    <row r="118" spans="23:116" ht="12.75">
      <c r="W118" s="5"/>
      <c r="X118" s="5"/>
      <c r="Y118" s="5"/>
      <c r="Z118" s="5"/>
      <c r="BZ118" s="5"/>
      <c r="CA118" s="5"/>
      <c r="CB118" s="5"/>
      <c r="CC118" s="5"/>
      <c r="CE118" s="5"/>
      <c r="CF118" s="5"/>
      <c r="CG118" s="5"/>
      <c r="CH118" s="5"/>
      <c r="CJ118" s="5"/>
      <c r="CK118" s="5"/>
      <c r="CL118" s="5"/>
      <c r="CM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</row>
    <row r="119" spans="23:116" ht="12.75">
      <c r="W119" s="5"/>
      <c r="X119" s="5"/>
      <c r="Y119" s="5"/>
      <c r="Z119" s="5"/>
      <c r="BZ119" s="5"/>
      <c r="CA119" s="5"/>
      <c r="CB119" s="5"/>
      <c r="CC119" s="5"/>
      <c r="CE119" s="5"/>
      <c r="CF119" s="5"/>
      <c r="CG119" s="5"/>
      <c r="CH119" s="5"/>
      <c r="CJ119" s="5"/>
      <c r="CK119" s="5"/>
      <c r="CL119" s="5"/>
      <c r="CM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</row>
    <row r="120" spans="23:116" ht="12.75">
      <c r="W120" s="5"/>
      <c r="X120" s="5"/>
      <c r="Y120" s="5"/>
      <c r="Z120" s="5"/>
      <c r="BZ120" s="5"/>
      <c r="CA120" s="5"/>
      <c r="CB120" s="5"/>
      <c r="CC120" s="5"/>
      <c r="CE120" s="5"/>
      <c r="CF120" s="5"/>
      <c r="CG120" s="5"/>
      <c r="CH120" s="5"/>
      <c r="CJ120" s="5"/>
      <c r="CK120" s="5"/>
      <c r="CL120" s="5"/>
      <c r="CM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</row>
    <row r="121" spans="23:116" ht="12.75">
      <c r="W121" s="5"/>
      <c r="X121" s="5"/>
      <c r="Y121" s="5"/>
      <c r="Z121" s="5"/>
      <c r="BZ121" s="5"/>
      <c r="CA121" s="5"/>
      <c r="CB121" s="5"/>
      <c r="CC121" s="5"/>
      <c r="CE121" s="5"/>
      <c r="CF121" s="5"/>
      <c r="CG121" s="5"/>
      <c r="CH121" s="5"/>
      <c r="CJ121" s="5"/>
      <c r="CK121" s="5"/>
      <c r="CL121" s="5"/>
      <c r="CM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</row>
    <row r="122" spans="23:116" ht="12.75">
      <c r="W122" s="5"/>
      <c r="X122" s="5"/>
      <c r="Y122" s="5"/>
      <c r="Z122" s="5"/>
      <c r="BZ122" s="5"/>
      <c r="CA122" s="5"/>
      <c r="CB122" s="5"/>
      <c r="CC122" s="5"/>
      <c r="CE122" s="5"/>
      <c r="CF122" s="5"/>
      <c r="CG122" s="5"/>
      <c r="CH122" s="5"/>
      <c r="CJ122" s="5"/>
      <c r="CK122" s="5"/>
      <c r="CL122" s="5"/>
      <c r="CM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</row>
    <row r="123" spans="23:116" ht="12.75">
      <c r="W123" s="5"/>
      <c r="X123" s="5"/>
      <c r="Y123" s="5"/>
      <c r="Z123" s="5"/>
      <c r="BZ123" s="5"/>
      <c r="CA123" s="5"/>
      <c r="CB123" s="5"/>
      <c r="CC123" s="5"/>
      <c r="CE123" s="5"/>
      <c r="CF123" s="5"/>
      <c r="CG123" s="5"/>
      <c r="CH123" s="5"/>
      <c r="CJ123" s="5"/>
      <c r="CK123" s="5"/>
      <c r="CL123" s="5"/>
      <c r="CM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</row>
    <row r="124" spans="23:116" ht="12.75">
      <c r="W124" s="5"/>
      <c r="X124" s="5"/>
      <c r="Y124" s="5"/>
      <c r="Z124" s="5"/>
      <c r="BZ124" s="5"/>
      <c r="CA124" s="5"/>
      <c r="CB124" s="5"/>
      <c r="CC124" s="5"/>
      <c r="CE124" s="5"/>
      <c r="CF124" s="5"/>
      <c r="CG124" s="5"/>
      <c r="CH124" s="5"/>
      <c r="CJ124" s="5"/>
      <c r="CK124" s="5"/>
      <c r="CL124" s="5"/>
      <c r="CM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</row>
    <row r="125" spans="23:116" ht="12.75">
      <c r="W125" s="5"/>
      <c r="X125" s="5"/>
      <c r="Y125" s="5"/>
      <c r="Z125" s="5"/>
      <c r="BZ125" s="5"/>
      <c r="CA125" s="5"/>
      <c r="CB125" s="5"/>
      <c r="CC125" s="5"/>
      <c r="CE125" s="5"/>
      <c r="CF125" s="5"/>
      <c r="CG125" s="5"/>
      <c r="CH125" s="5"/>
      <c r="CJ125" s="5"/>
      <c r="CK125" s="5"/>
      <c r="CL125" s="5"/>
      <c r="CM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</row>
    <row r="126" spans="23:116" ht="12.75">
      <c r="W126" s="5"/>
      <c r="X126" s="5"/>
      <c r="Y126" s="5"/>
      <c r="Z126" s="5"/>
      <c r="BZ126" s="5"/>
      <c r="CA126" s="5"/>
      <c r="CB126" s="5"/>
      <c r="CC126" s="5"/>
      <c r="CE126" s="5"/>
      <c r="CF126" s="5"/>
      <c r="CG126" s="5"/>
      <c r="CH126" s="5"/>
      <c r="CJ126" s="5"/>
      <c r="CK126" s="5"/>
      <c r="CL126" s="5"/>
      <c r="CM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</row>
    <row r="127" spans="23:116" ht="12.75">
      <c r="W127" s="5"/>
      <c r="X127" s="5"/>
      <c r="Y127" s="5"/>
      <c r="Z127" s="5"/>
      <c r="BZ127" s="5"/>
      <c r="CA127" s="5"/>
      <c r="CB127" s="5"/>
      <c r="CC127" s="5"/>
      <c r="CE127" s="5"/>
      <c r="CF127" s="5"/>
      <c r="CG127" s="5"/>
      <c r="CH127" s="5"/>
      <c r="CJ127" s="5"/>
      <c r="CK127" s="5"/>
      <c r="CL127" s="5"/>
      <c r="CM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</row>
    <row r="128" spans="23:116" ht="12.75">
      <c r="W128" s="5"/>
      <c r="X128" s="5"/>
      <c r="Y128" s="5"/>
      <c r="Z128" s="5"/>
      <c r="BZ128" s="5"/>
      <c r="CA128" s="5"/>
      <c r="CB128" s="5"/>
      <c r="CC128" s="5"/>
      <c r="CE128" s="5"/>
      <c r="CF128" s="5"/>
      <c r="CG128" s="5"/>
      <c r="CH128" s="5"/>
      <c r="CJ128" s="5"/>
      <c r="CK128" s="5"/>
      <c r="CL128" s="5"/>
      <c r="CM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</row>
    <row r="129" spans="23:116" ht="12.75">
      <c r="W129" s="5"/>
      <c r="X129" s="5"/>
      <c r="Y129" s="5"/>
      <c r="Z129" s="5"/>
      <c r="BZ129" s="5"/>
      <c r="CA129" s="5"/>
      <c r="CB129" s="5"/>
      <c r="CC129" s="5"/>
      <c r="CE129" s="5"/>
      <c r="CF129" s="5"/>
      <c r="CG129" s="5"/>
      <c r="CH129" s="5"/>
      <c r="CJ129" s="5"/>
      <c r="CK129" s="5"/>
      <c r="CL129" s="5"/>
      <c r="CM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</row>
    <row r="130" spans="23:116" ht="12.75">
      <c r="W130" s="5"/>
      <c r="X130" s="5"/>
      <c r="Y130" s="5"/>
      <c r="Z130" s="5"/>
      <c r="BZ130" s="5"/>
      <c r="CA130" s="5"/>
      <c r="CB130" s="5"/>
      <c r="CC130" s="5"/>
      <c r="CE130" s="5"/>
      <c r="CF130" s="5"/>
      <c r="CG130" s="5"/>
      <c r="CH130" s="5"/>
      <c r="CJ130" s="5"/>
      <c r="CK130" s="5"/>
      <c r="CL130" s="5"/>
      <c r="CM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</row>
    <row r="131" spans="23:116" ht="12.75">
      <c r="W131" s="5"/>
      <c r="X131" s="5"/>
      <c r="Y131" s="5"/>
      <c r="Z131" s="5"/>
      <c r="BZ131" s="5"/>
      <c r="CA131" s="5"/>
      <c r="CB131" s="5"/>
      <c r="CC131" s="5"/>
      <c r="CE131" s="5"/>
      <c r="CF131" s="5"/>
      <c r="CG131" s="5"/>
      <c r="CH131" s="5"/>
      <c r="CJ131" s="5"/>
      <c r="CK131" s="5"/>
      <c r="CL131" s="5"/>
      <c r="CM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</row>
    <row r="132" spans="23:116" ht="12.75">
      <c r="W132" s="5"/>
      <c r="X132" s="5"/>
      <c r="Y132" s="5"/>
      <c r="Z132" s="5"/>
      <c r="BZ132" s="5"/>
      <c r="CA132" s="5"/>
      <c r="CB132" s="5"/>
      <c r="CC132" s="5"/>
      <c r="CE132" s="5"/>
      <c r="CF132" s="5"/>
      <c r="CG132" s="5"/>
      <c r="CH132" s="5"/>
      <c r="CJ132" s="5"/>
      <c r="CK132" s="5"/>
      <c r="CL132" s="5"/>
      <c r="CM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</row>
    <row r="133" spans="23:116" ht="12.75">
      <c r="W133" s="5"/>
      <c r="X133" s="5"/>
      <c r="Y133" s="5"/>
      <c r="Z133" s="5"/>
      <c r="BZ133" s="5"/>
      <c r="CA133" s="5"/>
      <c r="CB133" s="5"/>
      <c r="CC133" s="5"/>
      <c r="CE133" s="5"/>
      <c r="CF133" s="5"/>
      <c r="CG133" s="5"/>
      <c r="CH133" s="5"/>
      <c r="CJ133" s="5"/>
      <c r="CK133" s="5"/>
      <c r="CL133" s="5"/>
      <c r="CM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</row>
    <row r="134" spans="23:116" ht="12.75">
      <c r="W134" s="5"/>
      <c r="X134" s="5"/>
      <c r="Y134" s="5"/>
      <c r="Z134" s="5"/>
      <c r="BZ134" s="5"/>
      <c r="CA134" s="5"/>
      <c r="CB134" s="5"/>
      <c r="CC134" s="5"/>
      <c r="CE134" s="5"/>
      <c r="CF134" s="5"/>
      <c r="CG134" s="5"/>
      <c r="CH134" s="5"/>
      <c r="CJ134" s="5"/>
      <c r="CK134" s="5"/>
      <c r="CL134" s="5"/>
      <c r="CM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</row>
    <row r="135" spans="23:116" ht="12.75">
      <c r="W135" s="5"/>
      <c r="X135" s="5"/>
      <c r="Y135" s="5"/>
      <c r="Z135" s="5"/>
      <c r="BZ135" s="5"/>
      <c r="CA135" s="5"/>
      <c r="CB135" s="5"/>
      <c r="CC135" s="5"/>
      <c r="CE135" s="5"/>
      <c r="CF135" s="5"/>
      <c r="CG135" s="5"/>
      <c r="CH135" s="5"/>
      <c r="CJ135" s="5"/>
      <c r="CK135" s="5"/>
      <c r="CL135" s="5"/>
      <c r="CM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</row>
    <row r="136" spans="23:116" ht="12.75">
      <c r="W136" s="5"/>
      <c r="X136" s="5"/>
      <c r="Y136" s="5"/>
      <c r="Z136" s="5"/>
      <c r="BZ136" s="5"/>
      <c r="CA136" s="5"/>
      <c r="CB136" s="5"/>
      <c r="CC136" s="5"/>
      <c r="CE136" s="5"/>
      <c r="CF136" s="5"/>
      <c r="CG136" s="5"/>
      <c r="CH136" s="5"/>
      <c r="CJ136" s="5"/>
      <c r="CK136" s="5"/>
      <c r="CL136" s="5"/>
      <c r="CM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</row>
    <row r="137" spans="23:116" ht="12.75">
      <c r="W137" s="5"/>
      <c r="X137" s="5"/>
      <c r="Y137" s="5"/>
      <c r="Z137" s="5"/>
      <c r="BZ137" s="5"/>
      <c r="CA137" s="5"/>
      <c r="CB137" s="5"/>
      <c r="CC137" s="5"/>
      <c r="CE137" s="5"/>
      <c r="CF137" s="5"/>
      <c r="CG137" s="5"/>
      <c r="CH137" s="5"/>
      <c r="CJ137" s="5"/>
      <c r="CK137" s="5"/>
      <c r="CL137" s="5"/>
      <c r="CM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</row>
    <row r="138" spans="23:116" ht="12.75">
      <c r="W138" s="5"/>
      <c r="X138" s="5"/>
      <c r="Y138" s="5"/>
      <c r="Z138" s="5"/>
      <c r="BZ138" s="5"/>
      <c r="CA138" s="5"/>
      <c r="CB138" s="5"/>
      <c r="CC138" s="5"/>
      <c r="CE138" s="5"/>
      <c r="CF138" s="5"/>
      <c r="CG138" s="5"/>
      <c r="CH138" s="5"/>
      <c r="CJ138" s="5"/>
      <c r="CK138" s="5"/>
      <c r="CL138" s="5"/>
      <c r="CM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</row>
    <row r="139" spans="23:116" ht="12.75">
      <c r="W139" s="5"/>
      <c r="X139" s="5"/>
      <c r="Y139" s="5"/>
      <c r="Z139" s="5"/>
      <c r="BZ139" s="5"/>
      <c r="CA139" s="5"/>
      <c r="CB139" s="5"/>
      <c r="CC139" s="5"/>
      <c r="CE139" s="5"/>
      <c r="CF139" s="5"/>
      <c r="CG139" s="5"/>
      <c r="CH139" s="5"/>
      <c r="CJ139" s="5"/>
      <c r="CK139" s="5"/>
      <c r="CL139" s="5"/>
      <c r="CM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</row>
    <row r="140" spans="23:116" ht="12.75">
      <c r="W140" s="5"/>
      <c r="X140" s="5"/>
      <c r="Y140" s="5"/>
      <c r="Z140" s="5"/>
      <c r="BZ140" s="5"/>
      <c r="CA140" s="5"/>
      <c r="CB140" s="5"/>
      <c r="CC140" s="5"/>
      <c r="CE140" s="5"/>
      <c r="CF140" s="5"/>
      <c r="CG140" s="5"/>
      <c r="CH140" s="5"/>
      <c r="CJ140" s="5"/>
      <c r="CK140" s="5"/>
      <c r="CL140" s="5"/>
      <c r="CM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</row>
    <row r="141" spans="23:116" ht="12.75">
      <c r="W141" s="5"/>
      <c r="X141" s="5"/>
      <c r="Y141" s="5"/>
      <c r="Z141" s="5"/>
      <c r="BZ141" s="5"/>
      <c r="CA141" s="5"/>
      <c r="CB141" s="5"/>
      <c r="CC141" s="5"/>
      <c r="CE141" s="5"/>
      <c r="CF141" s="5"/>
      <c r="CG141" s="5"/>
      <c r="CH141" s="5"/>
      <c r="CJ141" s="5"/>
      <c r="CK141" s="5"/>
      <c r="CL141" s="5"/>
      <c r="CM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</row>
    <row r="142" spans="23:116" ht="12.75">
      <c r="W142" s="5"/>
      <c r="X142" s="5"/>
      <c r="Y142" s="5"/>
      <c r="Z142" s="5"/>
      <c r="BZ142" s="5"/>
      <c r="CA142" s="5"/>
      <c r="CB142" s="5"/>
      <c r="CC142" s="5"/>
      <c r="CE142" s="5"/>
      <c r="CF142" s="5"/>
      <c r="CG142" s="5"/>
      <c r="CH142" s="5"/>
      <c r="CJ142" s="5"/>
      <c r="CK142" s="5"/>
      <c r="CL142" s="5"/>
      <c r="CM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</row>
    <row r="143" spans="23:116" ht="12.75">
      <c r="W143" s="5"/>
      <c r="X143" s="5"/>
      <c r="Y143" s="5"/>
      <c r="Z143" s="5"/>
      <c r="BZ143" s="5"/>
      <c r="CA143" s="5"/>
      <c r="CB143" s="5"/>
      <c r="CC143" s="5"/>
      <c r="CE143" s="5"/>
      <c r="CF143" s="5"/>
      <c r="CG143" s="5"/>
      <c r="CH143" s="5"/>
      <c r="CJ143" s="5"/>
      <c r="CK143" s="5"/>
      <c r="CL143" s="5"/>
      <c r="CM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</row>
    <row r="144" spans="23:116" ht="12.75">
      <c r="W144" s="5"/>
      <c r="X144" s="5"/>
      <c r="Y144" s="5"/>
      <c r="Z144" s="5"/>
      <c r="BZ144" s="5"/>
      <c r="CA144" s="5"/>
      <c r="CB144" s="5"/>
      <c r="CC144" s="5"/>
      <c r="CE144" s="5"/>
      <c r="CF144" s="5"/>
      <c r="CG144" s="5"/>
      <c r="CH144" s="5"/>
      <c r="CJ144" s="5"/>
      <c r="CK144" s="5"/>
      <c r="CL144" s="5"/>
      <c r="CM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</row>
    <row r="145" spans="23:116" ht="12.75">
      <c r="W145" s="5"/>
      <c r="X145" s="5"/>
      <c r="Y145" s="5"/>
      <c r="Z145" s="5"/>
      <c r="BZ145" s="5"/>
      <c r="CA145" s="5"/>
      <c r="CB145" s="5"/>
      <c r="CC145" s="5"/>
      <c r="CE145" s="5"/>
      <c r="CF145" s="5"/>
      <c r="CG145" s="5"/>
      <c r="CH145" s="5"/>
      <c r="CJ145" s="5"/>
      <c r="CK145" s="5"/>
      <c r="CL145" s="5"/>
      <c r="CM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</row>
    <row r="146" spans="23:116" ht="12.75">
      <c r="W146" s="5"/>
      <c r="X146" s="5"/>
      <c r="Y146" s="5"/>
      <c r="Z146" s="5"/>
      <c r="BZ146" s="5"/>
      <c r="CA146" s="5"/>
      <c r="CB146" s="5"/>
      <c r="CC146" s="5"/>
      <c r="CE146" s="5"/>
      <c r="CF146" s="5"/>
      <c r="CG146" s="5"/>
      <c r="CH146" s="5"/>
      <c r="CJ146" s="5"/>
      <c r="CK146" s="5"/>
      <c r="CL146" s="5"/>
      <c r="CM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</row>
    <row r="147" spans="23:116" ht="12.75">
      <c r="W147" s="5"/>
      <c r="X147" s="5"/>
      <c r="Y147" s="5"/>
      <c r="Z147" s="5"/>
      <c r="BZ147" s="5"/>
      <c r="CA147" s="5"/>
      <c r="CB147" s="5"/>
      <c r="CC147" s="5"/>
      <c r="CE147" s="5"/>
      <c r="CF147" s="5"/>
      <c r="CG147" s="5"/>
      <c r="CH147" s="5"/>
      <c r="CJ147" s="5"/>
      <c r="CK147" s="5"/>
      <c r="CL147" s="5"/>
      <c r="CM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</row>
    <row r="148" spans="23:116" ht="12.75">
      <c r="W148" s="5"/>
      <c r="X148" s="5"/>
      <c r="Y148" s="5"/>
      <c r="Z148" s="5"/>
      <c r="BZ148" s="5"/>
      <c r="CA148" s="5"/>
      <c r="CB148" s="5"/>
      <c r="CC148" s="5"/>
      <c r="CE148" s="5"/>
      <c r="CF148" s="5"/>
      <c r="CG148" s="5"/>
      <c r="CH148" s="5"/>
      <c r="CJ148" s="5"/>
      <c r="CK148" s="5"/>
      <c r="CL148" s="5"/>
      <c r="CM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</row>
    <row r="149" spans="23:116" ht="12.75">
      <c r="W149" s="5"/>
      <c r="X149" s="5"/>
      <c r="Y149" s="5"/>
      <c r="Z149" s="5"/>
      <c r="BZ149" s="5"/>
      <c r="CA149" s="5"/>
      <c r="CB149" s="5"/>
      <c r="CC149" s="5"/>
      <c r="CE149" s="5"/>
      <c r="CF149" s="5"/>
      <c r="CG149" s="5"/>
      <c r="CH149" s="5"/>
      <c r="CJ149" s="5"/>
      <c r="CK149" s="5"/>
      <c r="CL149" s="5"/>
      <c r="CM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</row>
    <row r="150" spans="23:116" ht="12.75">
      <c r="W150" s="5"/>
      <c r="X150" s="5"/>
      <c r="Y150" s="5"/>
      <c r="Z150" s="5"/>
      <c r="BZ150" s="5"/>
      <c r="CA150" s="5"/>
      <c r="CB150" s="5"/>
      <c r="CC150" s="5"/>
      <c r="CE150" s="5"/>
      <c r="CF150" s="5"/>
      <c r="CG150" s="5"/>
      <c r="CH150" s="5"/>
      <c r="CJ150" s="5"/>
      <c r="CK150" s="5"/>
      <c r="CL150" s="5"/>
      <c r="CM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</row>
    <row r="151" spans="23:116" ht="12.75">
      <c r="W151" s="5"/>
      <c r="X151" s="5"/>
      <c r="Y151" s="5"/>
      <c r="Z151" s="5"/>
      <c r="BZ151" s="5"/>
      <c r="CA151" s="5"/>
      <c r="CB151" s="5"/>
      <c r="CC151" s="5"/>
      <c r="CE151" s="5"/>
      <c r="CF151" s="5"/>
      <c r="CG151" s="5"/>
      <c r="CH151" s="5"/>
      <c r="CJ151" s="5"/>
      <c r="CK151" s="5"/>
      <c r="CL151" s="5"/>
      <c r="CM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</row>
    <row r="152" spans="23:116" ht="12.75">
      <c r="W152" s="5"/>
      <c r="X152" s="5"/>
      <c r="Y152" s="5"/>
      <c r="Z152" s="5"/>
      <c r="BZ152" s="5"/>
      <c r="CA152" s="5"/>
      <c r="CB152" s="5"/>
      <c r="CC152" s="5"/>
      <c r="CE152" s="5"/>
      <c r="CF152" s="5"/>
      <c r="CG152" s="5"/>
      <c r="CH152" s="5"/>
      <c r="CJ152" s="5"/>
      <c r="CK152" s="5"/>
      <c r="CL152" s="5"/>
      <c r="CM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</row>
    <row r="153" spans="23:116" ht="12.75">
      <c r="W153" s="5"/>
      <c r="X153" s="5"/>
      <c r="Y153" s="5"/>
      <c r="Z153" s="5"/>
      <c r="BZ153" s="5"/>
      <c r="CA153" s="5"/>
      <c r="CB153" s="5"/>
      <c r="CC153" s="5"/>
      <c r="CE153" s="5"/>
      <c r="CF153" s="5"/>
      <c r="CG153" s="5"/>
      <c r="CH153" s="5"/>
      <c r="CJ153" s="5"/>
      <c r="CK153" s="5"/>
      <c r="CL153" s="5"/>
      <c r="CM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</row>
    <row r="154" spans="23:116" ht="12.75">
      <c r="W154" s="5"/>
      <c r="X154" s="5"/>
      <c r="Y154" s="5"/>
      <c r="Z154" s="5"/>
      <c r="BZ154" s="5"/>
      <c r="CA154" s="5"/>
      <c r="CB154" s="5"/>
      <c r="CC154" s="5"/>
      <c r="CE154" s="5"/>
      <c r="CF154" s="5"/>
      <c r="CG154" s="5"/>
      <c r="CH154" s="5"/>
      <c r="CJ154" s="5"/>
      <c r="CK154" s="5"/>
      <c r="CL154" s="5"/>
      <c r="CM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</row>
    <row r="155" spans="23:116" ht="12.75">
      <c r="W155" s="5"/>
      <c r="X155" s="5"/>
      <c r="Y155" s="5"/>
      <c r="Z155" s="5"/>
      <c r="BZ155" s="5"/>
      <c r="CA155" s="5"/>
      <c r="CB155" s="5"/>
      <c r="CC155" s="5"/>
      <c r="CE155" s="5"/>
      <c r="CF155" s="5"/>
      <c r="CG155" s="5"/>
      <c r="CH155" s="5"/>
      <c r="CJ155" s="5"/>
      <c r="CK155" s="5"/>
      <c r="CL155" s="5"/>
      <c r="CM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</row>
    <row r="156" spans="23:116" ht="12.75">
      <c r="W156" s="5"/>
      <c r="X156" s="5"/>
      <c r="Y156" s="5"/>
      <c r="Z156" s="5"/>
      <c r="BZ156" s="5"/>
      <c r="CA156" s="5"/>
      <c r="CB156" s="5"/>
      <c r="CC156" s="5"/>
      <c r="CE156" s="5"/>
      <c r="CF156" s="5"/>
      <c r="CG156" s="5"/>
      <c r="CH156" s="5"/>
      <c r="CJ156" s="5"/>
      <c r="CK156" s="5"/>
      <c r="CL156" s="5"/>
      <c r="CM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</row>
    <row r="157" spans="23:116" ht="12.75">
      <c r="W157" s="5"/>
      <c r="X157" s="5"/>
      <c r="Y157" s="5"/>
      <c r="Z157" s="5"/>
      <c r="BZ157" s="5"/>
      <c r="CA157" s="5"/>
      <c r="CB157" s="5"/>
      <c r="CC157" s="5"/>
      <c r="CE157" s="5"/>
      <c r="CF157" s="5"/>
      <c r="CG157" s="5"/>
      <c r="CH157" s="5"/>
      <c r="CJ157" s="5"/>
      <c r="CK157" s="5"/>
      <c r="CL157" s="5"/>
      <c r="CM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</row>
    <row r="158" spans="23:116" ht="12.75">
      <c r="W158" s="5"/>
      <c r="X158" s="5"/>
      <c r="Y158" s="5"/>
      <c r="Z158" s="5"/>
      <c r="BZ158" s="5"/>
      <c r="CA158" s="5"/>
      <c r="CB158" s="5"/>
      <c r="CC158" s="5"/>
      <c r="CE158" s="5"/>
      <c r="CF158" s="5"/>
      <c r="CG158" s="5"/>
      <c r="CH158" s="5"/>
      <c r="CJ158" s="5"/>
      <c r="CK158" s="5"/>
      <c r="CL158" s="5"/>
      <c r="CM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</row>
    <row r="159" spans="23:116" ht="12.75">
      <c r="W159" s="5"/>
      <c r="X159" s="5"/>
      <c r="Y159" s="5"/>
      <c r="Z159" s="5"/>
      <c r="BZ159" s="5"/>
      <c r="CA159" s="5"/>
      <c r="CB159" s="5"/>
      <c r="CC159" s="5"/>
      <c r="CE159" s="5"/>
      <c r="CF159" s="5"/>
      <c r="CG159" s="5"/>
      <c r="CH159" s="5"/>
      <c r="CJ159" s="5"/>
      <c r="CK159" s="5"/>
      <c r="CL159" s="5"/>
      <c r="CM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</row>
    <row r="160" spans="23:116" ht="12.75">
      <c r="W160" s="5"/>
      <c r="X160" s="5"/>
      <c r="Y160" s="5"/>
      <c r="Z160" s="5"/>
      <c r="BZ160" s="5"/>
      <c r="CA160" s="5"/>
      <c r="CB160" s="5"/>
      <c r="CC160" s="5"/>
      <c r="CE160" s="5"/>
      <c r="CF160" s="5"/>
      <c r="CG160" s="5"/>
      <c r="CH160" s="5"/>
      <c r="CJ160" s="5"/>
      <c r="CK160" s="5"/>
      <c r="CL160" s="5"/>
      <c r="CM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</row>
    <row r="161" spans="23:116" ht="12.75">
      <c r="W161" s="5"/>
      <c r="X161" s="5"/>
      <c r="Y161" s="5"/>
      <c r="Z161" s="5"/>
      <c r="BZ161" s="5"/>
      <c r="CA161" s="5"/>
      <c r="CB161" s="5"/>
      <c r="CC161" s="5"/>
      <c r="CE161" s="5"/>
      <c r="CF161" s="5"/>
      <c r="CG161" s="5"/>
      <c r="CH161" s="5"/>
      <c r="CJ161" s="5"/>
      <c r="CK161" s="5"/>
      <c r="CL161" s="5"/>
      <c r="CM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</row>
    <row r="162" spans="23:116" ht="12.75">
      <c r="W162" s="5"/>
      <c r="X162" s="5"/>
      <c r="Y162" s="5"/>
      <c r="Z162" s="5"/>
      <c r="BZ162" s="5"/>
      <c r="CA162" s="5"/>
      <c r="CB162" s="5"/>
      <c r="CC162" s="5"/>
      <c r="CE162" s="5"/>
      <c r="CF162" s="5"/>
      <c r="CG162" s="5"/>
      <c r="CH162" s="5"/>
      <c r="CJ162" s="5"/>
      <c r="CK162" s="5"/>
      <c r="CL162" s="5"/>
      <c r="CM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</row>
    <row r="163" spans="23:116" ht="12.75">
      <c r="W163" s="5"/>
      <c r="X163" s="5"/>
      <c r="Y163" s="5"/>
      <c r="Z163" s="5"/>
      <c r="BZ163" s="5"/>
      <c r="CA163" s="5"/>
      <c r="CB163" s="5"/>
      <c r="CC163" s="5"/>
      <c r="CE163" s="5"/>
      <c r="CF163" s="5"/>
      <c r="CG163" s="5"/>
      <c r="CH163" s="5"/>
      <c r="CJ163" s="5"/>
      <c r="CK163" s="5"/>
      <c r="CL163" s="5"/>
      <c r="CM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</row>
    <row r="164" spans="23:116" ht="12.75">
      <c r="W164" s="5"/>
      <c r="X164" s="5"/>
      <c r="Y164" s="5"/>
      <c r="Z164" s="5"/>
      <c r="BZ164" s="5"/>
      <c r="CA164" s="5"/>
      <c r="CB164" s="5"/>
      <c r="CC164" s="5"/>
      <c r="CE164" s="5"/>
      <c r="CF164" s="5"/>
      <c r="CG164" s="5"/>
      <c r="CH164" s="5"/>
      <c r="CJ164" s="5"/>
      <c r="CK164" s="5"/>
      <c r="CL164" s="5"/>
      <c r="CM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</row>
    <row r="165" spans="23:116" ht="12.75">
      <c r="W165" s="5"/>
      <c r="X165" s="5"/>
      <c r="Y165" s="5"/>
      <c r="Z165" s="5"/>
      <c r="BZ165" s="5"/>
      <c r="CA165" s="5"/>
      <c r="CB165" s="5"/>
      <c r="CC165" s="5"/>
      <c r="CE165" s="5"/>
      <c r="CF165" s="5"/>
      <c r="CG165" s="5"/>
      <c r="CH165" s="5"/>
      <c r="CJ165" s="5"/>
      <c r="CK165" s="5"/>
      <c r="CL165" s="5"/>
      <c r="CM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</row>
    <row r="166" spans="23:116" ht="12.75">
      <c r="W166" s="5"/>
      <c r="X166" s="5"/>
      <c r="Y166" s="5"/>
      <c r="Z166" s="5"/>
      <c r="BZ166" s="5"/>
      <c r="CA166" s="5"/>
      <c r="CB166" s="5"/>
      <c r="CC166" s="5"/>
      <c r="CE166" s="5"/>
      <c r="CF166" s="5"/>
      <c r="CG166" s="5"/>
      <c r="CH166" s="5"/>
      <c r="CJ166" s="5"/>
      <c r="CK166" s="5"/>
      <c r="CL166" s="5"/>
      <c r="CM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</row>
    <row r="167" spans="23:116" ht="12.75">
      <c r="W167" s="5"/>
      <c r="X167" s="5"/>
      <c r="Y167" s="5"/>
      <c r="Z167" s="5"/>
      <c r="BZ167" s="5"/>
      <c r="CA167" s="5"/>
      <c r="CB167" s="5"/>
      <c r="CC167" s="5"/>
      <c r="CE167" s="5"/>
      <c r="CF167" s="5"/>
      <c r="CG167" s="5"/>
      <c r="CH167" s="5"/>
      <c r="CJ167" s="5"/>
      <c r="CK167" s="5"/>
      <c r="CL167" s="5"/>
      <c r="CM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</row>
    <row r="168" spans="23:116" ht="12.75">
      <c r="W168" s="5"/>
      <c r="X168" s="5"/>
      <c r="Y168" s="5"/>
      <c r="Z168" s="5"/>
      <c r="BZ168" s="5"/>
      <c r="CA168" s="5"/>
      <c r="CB168" s="5"/>
      <c r="CC168" s="5"/>
      <c r="CE168" s="5"/>
      <c r="CF168" s="5"/>
      <c r="CG168" s="5"/>
      <c r="CH168" s="5"/>
      <c r="CJ168" s="5"/>
      <c r="CK168" s="5"/>
      <c r="CL168" s="5"/>
      <c r="CM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</row>
    <row r="169" spans="23:116" ht="12.75">
      <c r="W169" s="5"/>
      <c r="X169" s="5"/>
      <c r="Y169" s="5"/>
      <c r="Z169" s="5"/>
      <c r="BZ169" s="5"/>
      <c r="CA169" s="5"/>
      <c r="CB169" s="5"/>
      <c r="CC169" s="5"/>
      <c r="CE169" s="5"/>
      <c r="CF169" s="5"/>
      <c r="CG169" s="5"/>
      <c r="CH169" s="5"/>
      <c r="CJ169" s="5"/>
      <c r="CK169" s="5"/>
      <c r="CL169" s="5"/>
      <c r="CM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</row>
    <row r="170" spans="23:116" ht="12.75">
      <c r="W170" s="5"/>
      <c r="X170" s="5"/>
      <c r="Y170" s="5"/>
      <c r="Z170" s="5"/>
      <c r="BZ170" s="5"/>
      <c r="CA170" s="5"/>
      <c r="CB170" s="5"/>
      <c r="CC170" s="5"/>
      <c r="CE170" s="5"/>
      <c r="CF170" s="5"/>
      <c r="CG170" s="5"/>
      <c r="CH170" s="5"/>
      <c r="CJ170" s="5"/>
      <c r="CK170" s="5"/>
      <c r="CL170" s="5"/>
      <c r="CM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</row>
    <row r="171" spans="23:116" ht="12.75">
      <c r="W171" s="5"/>
      <c r="X171" s="5"/>
      <c r="Y171" s="5"/>
      <c r="Z171" s="5"/>
      <c r="BZ171" s="5"/>
      <c r="CA171" s="5"/>
      <c r="CB171" s="5"/>
      <c r="CC171" s="5"/>
      <c r="CE171" s="5"/>
      <c r="CF171" s="5"/>
      <c r="CG171" s="5"/>
      <c r="CH171" s="5"/>
      <c r="CJ171" s="5"/>
      <c r="CK171" s="5"/>
      <c r="CL171" s="5"/>
      <c r="CM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</row>
    <row r="172" spans="23:116" ht="12.75">
      <c r="W172" s="5"/>
      <c r="X172" s="5"/>
      <c r="Y172" s="5"/>
      <c r="Z172" s="5"/>
      <c r="BZ172" s="5"/>
      <c r="CA172" s="5"/>
      <c r="CB172" s="5"/>
      <c r="CC172" s="5"/>
      <c r="CE172" s="5"/>
      <c r="CF172" s="5"/>
      <c r="CG172" s="5"/>
      <c r="CH172" s="5"/>
      <c r="CJ172" s="5"/>
      <c r="CK172" s="5"/>
      <c r="CL172" s="5"/>
      <c r="CM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</row>
    <row r="173" spans="23:116" ht="12.75">
      <c r="W173" s="5"/>
      <c r="X173" s="5"/>
      <c r="Y173" s="5"/>
      <c r="Z173" s="5"/>
      <c r="BZ173" s="5"/>
      <c r="CA173" s="5"/>
      <c r="CB173" s="5"/>
      <c r="CC173" s="5"/>
      <c r="CE173" s="5"/>
      <c r="CF173" s="5"/>
      <c r="CG173" s="5"/>
      <c r="CH173" s="5"/>
      <c r="CJ173" s="5"/>
      <c r="CK173" s="5"/>
      <c r="CL173" s="5"/>
      <c r="CM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</row>
    <row r="174" spans="23:116" ht="12.75">
      <c r="W174" s="5"/>
      <c r="X174" s="5"/>
      <c r="Y174" s="5"/>
      <c r="Z174" s="5"/>
      <c r="BZ174" s="5"/>
      <c r="CA174" s="5"/>
      <c r="CB174" s="5"/>
      <c r="CC174" s="5"/>
      <c r="CE174" s="5"/>
      <c r="CF174" s="5"/>
      <c r="CG174" s="5"/>
      <c r="CH174" s="5"/>
      <c r="CJ174" s="5"/>
      <c r="CK174" s="5"/>
      <c r="CL174" s="5"/>
      <c r="CM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</row>
    <row r="175" spans="23:116" ht="12.75">
      <c r="W175" s="5"/>
      <c r="X175" s="5"/>
      <c r="Y175" s="5"/>
      <c r="Z175" s="5"/>
      <c r="BZ175" s="5"/>
      <c r="CA175" s="5"/>
      <c r="CB175" s="5"/>
      <c r="CC175" s="5"/>
      <c r="CE175" s="5"/>
      <c r="CF175" s="5"/>
      <c r="CG175" s="5"/>
      <c r="CH175" s="5"/>
      <c r="CJ175" s="5"/>
      <c r="CK175" s="5"/>
      <c r="CL175" s="5"/>
      <c r="CM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</row>
    <row r="176" spans="23:116" ht="12.75">
      <c r="W176" s="5"/>
      <c r="X176" s="5"/>
      <c r="Y176" s="5"/>
      <c r="Z176" s="5"/>
      <c r="BZ176" s="5"/>
      <c r="CA176" s="5"/>
      <c r="CB176" s="5"/>
      <c r="CC176" s="5"/>
      <c r="CE176" s="5"/>
      <c r="CF176" s="5"/>
      <c r="CG176" s="5"/>
      <c r="CH176" s="5"/>
      <c r="CJ176" s="5"/>
      <c r="CK176" s="5"/>
      <c r="CL176" s="5"/>
      <c r="CM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</row>
    <row r="177" spans="23:116" ht="12.75">
      <c r="W177" s="5"/>
      <c r="X177" s="5"/>
      <c r="Y177" s="5"/>
      <c r="Z177" s="5"/>
      <c r="BZ177" s="5"/>
      <c r="CA177" s="5"/>
      <c r="CB177" s="5"/>
      <c r="CC177" s="5"/>
      <c r="CE177" s="5"/>
      <c r="CF177" s="5"/>
      <c r="CG177" s="5"/>
      <c r="CH177" s="5"/>
      <c r="CJ177" s="5"/>
      <c r="CK177" s="5"/>
      <c r="CL177" s="5"/>
      <c r="CM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</row>
    <row r="178" spans="23:116" ht="12.75">
      <c r="W178" s="5"/>
      <c r="X178" s="5"/>
      <c r="Y178" s="5"/>
      <c r="Z178" s="5"/>
      <c r="BZ178" s="5"/>
      <c r="CA178" s="5"/>
      <c r="CB178" s="5"/>
      <c r="CC178" s="5"/>
      <c r="CE178" s="5"/>
      <c r="CF178" s="5"/>
      <c r="CG178" s="5"/>
      <c r="CH178" s="5"/>
      <c r="CJ178" s="5"/>
      <c r="CK178" s="5"/>
      <c r="CL178" s="5"/>
      <c r="CM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</row>
    <row r="179" spans="23:116" ht="12.75">
      <c r="W179" s="5"/>
      <c r="X179" s="5"/>
      <c r="Y179" s="5"/>
      <c r="Z179" s="5"/>
      <c r="BZ179" s="5"/>
      <c r="CA179" s="5"/>
      <c r="CB179" s="5"/>
      <c r="CC179" s="5"/>
      <c r="CE179" s="5"/>
      <c r="CF179" s="5"/>
      <c r="CG179" s="5"/>
      <c r="CH179" s="5"/>
      <c r="CJ179" s="5"/>
      <c r="CK179" s="5"/>
      <c r="CL179" s="5"/>
      <c r="CM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</row>
    <row r="180" spans="23:116" ht="12.75">
      <c r="W180" s="5"/>
      <c r="X180" s="5"/>
      <c r="Y180" s="5"/>
      <c r="Z180" s="5"/>
      <c r="BZ180" s="5"/>
      <c r="CA180" s="5"/>
      <c r="CB180" s="5"/>
      <c r="CC180" s="5"/>
      <c r="CE180" s="5"/>
      <c r="CF180" s="5"/>
      <c r="CG180" s="5"/>
      <c r="CH180" s="5"/>
      <c r="CJ180" s="5"/>
      <c r="CK180" s="5"/>
      <c r="CL180" s="5"/>
      <c r="CM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</row>
    <row r="181" spans="23:116" ht="12.75">
      <c r="W181" s="5"/>
      <c r="X181" s="5"/>
      <c r="Y181" s="5"/>
      <c r="Z181" s="5"/>
      <c r="BZ181" s="5"/>
      <c r="CA181" s="5"/>
      <c r="CB181" s="5"/>
      <c r="CC181" s="5"/>
      <c r="CE181" s="5"/>
      <c r="CF181" s="5"/>
      <c r="CG181" s="5"/>
      <c r="CH181" s="5"/>
      <c r="CJ181" s="5"/>
      <c r="CK181" s="5"/>
      <c r="CL181" s="5"/>
      <c r="CM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</row>
    <row r="182" spans="23:116" ht="12.75">
      <c r="W182" s="5"/>
      <c r="X182" s="5"/>
      <c r="Y182" s="5"/>
      <c r="Z182" s="5"/>
      <c r="BZ182" s="5"/>
      <c r="CA182" s="5"/>
      <c r="CB182" s="5"/>
      <c r="CC182" s="5"/>
      <c r="CE182" s="5"/>
      <c r="CF182" s="5"/>
      <c r="CG182" s="5"/>
      <c r="CH182" s="5"/>
      <c r="CJ182" s="5"/>
      <c r="CK182" s="5"/>
      <c r="CL182" s="5"/>
      <c r="CM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</row>
    <row r="183" spans="23:116" ht="12.75">
      <c r="W183" s="5"/>
      <c r="X183" s="5"/>
      <c r="Y183" s="5"/>
      <c r="Z183" s="5"/>
      <c r="BZ183" s="5"/>
      <c r="CA183" s="5"/>
      <c r="CB183" s="5"/>
      <c r="CC183" s="5"/>
      <c r="CE183" s="5"/>
      <c r="CF183" s="5"/>
      <c r="CG183" s="5"/>
      <c r="CH183" s="5"/>
      <c r="CJ183" s="5"/>
      <c r="CK183" s="5"/>
      <c r="CL183" s="5"/>
      <c r="CM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</row>
    <row r="184" spans="23:116" ht="12.75">
      <c r="W184" s="5"/>
      <c r="X184" s="5"/>
      <c r="Y184" s="5"/>
      <c r="Z184" s="5"/>
      <c r="BZ184" s="5"/>
      <c r="CA184" s="5"/>
      <c r="CB184" s="5"/>
      <c r="CC184" s="5"/>
      <c r="CE184" s="5"/>
      <c r="CF184" s="5"/>
      <c r="CG184" s="5"/>
      <c r="CH184" s="5"/>
      <c r="CJ184" s="5"/>
      <c r="CK184" s="5"/>
      <c r="CL184" s="5"/>
      <c r="CM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</row>
    <row r="185" spans="23:116" ht="12.75">
      <c r="W185" s="5"/>
      <c r="X185" s="5"/>
      <c r="Y185" s="5"/>
      <c r="Z185" s="5"/>
      <c r="BZ185" s="5"/>
      <c r="CA185" s="5"/>
      <c r="CB185" s="5"/>
      <c r="CC185" s="5"/>
      <c r="CE185" s="5"/>
      <c r="CF185" s="5"/>
      <c r="CG185" s="5"/>
      <c r="CH185" s="5"/>
      <c r="CJ185" s="5"/>
      <c r="CK185" s="5"/>
      <c r="CL185" s="5"/>
      <c r="CM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</row>
    <row r="186" spans="23:116" ht="12.75">
      <c r="W186" s="5"/>
      <c r="X186" s="5"/>
      <c r="Y186" s="5"/>
      <c r="Z186" s="5"/>
      <c r="BZ186" s="5"/>
      <c r="CA186" s="5"/>
      <c r="CB186" s="5"/>
      <c r="CC186" s="5"/>
      <c r="CE186" s="5"/>
      <c r="CF186" s="5"/>
      <c r="CG186" s="5"/>
      <c r="CH186" s="5"/>
      <c r="CJ186" s="5"/>
      <c r="CK186" s="5"/>
      <c r="CL186" s="5"/>
      <c r="CM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</row>
    <row r="187" spans="23:116" ht="12.75">
      <c r="W187" s="5"/>
      <c r="X187" s="5"/>
      <c r="Y187" s="5"/>
      <c r="Z187" s="5"/>
      <c r="BZ187" s="5"/>
      <c r="CA187" s="5"/>
      <c r="CB187" s="5"/>
      <c r="CC187" s="5"/>
      <c r="CE187" s="5"/>
      <c r="CF187" s="5"/>
      <c r="CG187" s="5"/>
      <c r="CH187" s="5"/>
      <c r="CJ187" s="5"/>
      <c r="CK187" s="5"/>
      <c r="CL187" s="5"/>
      <c r="CM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</row>
    <row r="188" spans="23:116" ht="12.75">
      <c r="W188" s="5"/>
      <c r="X188" s="5"/>
      <c r="Y188" s="5"/>
      <c r="Z188" s="5"/>
      <c r="BZ188" s="5"/>
      <c r="CA188" s="5"/>
      <c r="CB188" s="5"/>
      <c r="CC188" s="5"/>
      <c r="CE188" s="5"/>
      <c r="CF188" s="5"/>
      <c r="CG188" s="5"/>
      <c r="CH188" s="5"/>
      <c r="CJ188" s="5"/>
      <c r="CK188" s="5"/>
      <c r="CL188" s="5"/>
      <c r="CM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</row>
    <row r="189" spans="23:116" ht="12.75">
      <c r="W189" s="5"/>
      <c r="X189" s="5"/>
      <c r="Y189" s="5"/>
      <c r="Z189" s="5"/>
      <c r="BZ189" s="5"/>
      <c r="CA189" s="5"/>
      <c r="CB189" s="5"/>
      <c r="CC189" s="5"/>
      <c r="CE189" s="5"/>
      <c r="CF189" s="5"/>
      <c r="CG189" s="5"/>
      <c r="CH189" s="5"/>
      <c r="CJ189" s="5"/>
      <c r="CK189" s="5"/>
      <c r="CL189" s="5"/>
      <c r="CM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</row>
    <row r="190" spans="23:116" ht="12.75">
      <c r="W190" s="5"/>
      <c r="X190" s="5"/>
      <c r="Y190" s="5"/>
      <c r="Z190" s="5"/>
      <c r="BZ190" s="5"/>
      <c r="CA190" s="5"/>
      <c r="CB190" s="5"/>
      <c r="CC190" s="5"/>
      <c r="CE190" s="5"/>
      <c r="CF190" s="5"/>
      <c r="CG190" s="5"/>
      <c r="CH190" s="5"/>
      <c r="CJ190" s="5"/>
      <c r="CK190" s="5"/>
      <c r="CL190" s="5"/>
      <c r="CM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</row>
    <row r="191" spans="23:116" ht="12.75">
      <c r="W191" s="5"/>
      <c r="X191" s="5"/>
      <c r="Y191" s="5"/>
      <c r="Z191" s="5"/>
      <c r="BZ191" s="5"/>
      <c r="CA191" s="5"/>
      <c r="CB191" s="5"/>
      <c r="CC191" s="5"/>
      <c r="CE191" s="5"/>
      <c r="CF191" s="5"/>
      <c r="CG191" s="5"/>
      <c r="CH191" s="5"/>
      <c r="CJ191" s="5"/>
      <c r="CK191" s="5"/>
      <c r="CL191" s="5"/>
      <c r="CM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</row>
    <row r="192" spans="23:116" ht="12.75">
      <c r="W192" s="5"/>
      <c r="X192" s="5"/>
      <c r="Y192" s="5"/>
      <c r="Z192" s="5"/>
      <c r="BZ192" s="5"/>
      <c r="CA192" s="5"/>
      <c r="CB192" s="5"/>
      <c r="CC192" s="5"/>
      <c r="CE192" s="5"/>
      <c r="CF192" s="5"/>
      <c r="CG192" s="5"/>
      <c r="CH192" s="5"/>
      <c r="CJ192" s="5"/>
      <c r="CK192" s="5"/>
      <c r="CL192" s="5"/>
      <c r="CM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</row>
    <row r="193" spans="23:116" ht="12.75">
      <c r="W193" s="5"/>
      <c r="X193" s="5"/>
      <c r="Y193" s="5"/>
      <c r="Z193" s="5"/>
      <c r="BZ193" s="5"/>
      <c r="CA193" s="5"/>
      <c r="CB193" s="5"/>
      <c r="CC193" s="5"/>
      <c r="CE193" s="5"/>
      <c r="CF193" s="5"/>
      <c r="CG193" s="5"/>
      <c r="CH193" s="5"/>
      <c r="CJ193" s="5"/>
      <c r="CK193" s="5"/>
      <c r="CL193" s="5"/>
      <c r="CM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</row>
    <row r="194" spans="23:116" ht="12.75">
      <c r="W194" s="5"/>
      <c r="X194" s="5"/>
      <c r="Y194" s="5"/>
      <c r="Z194" s="5"/>
      <c r="BZ194" s="5"/>
      <c r="CA194" s="5"/>
      <c r="CB194" s="5"/>
      <c r="CC194" s="5"/>
      <c r="CE194" s="5"/>
      <c r="CF194" s="5"/>
      <c r="CG194" s="5"/>
      <c r="CH194" s="5"/>
      <c r="CJ194" s="5"/>
      <c r="CK194" s="5"/>
      <c r="CL194" s="5"/>
      <c r="CM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</row>
    <row r="195" spans="23:116" ht="12.75">
      <c r="W195" s="5"/>
      <c r="X195" s="5"/>
      <c r="Y195" s="5"/>
      <c r="Z195" s="5"/>
      <c r="BZ195" s="5"/>
      <c r="CA195" s="5"/>
      <c r="CB195" s="5"/>
      <c r="CC195" s="5"/>
      <c r="CE195" s="5"/>
      <c r="CF195" s="5"/>
      <c r="CG195" s="5"/>
      <c r="CH195" s="5"/>
      <c r="CJ195" s="5"/>
      <c r="CK195" s="5"/>
      <c r="CL195" s="5"/>
      <c r="CM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</row>
    <row r="196" spans="23:116" ht="12.75">
      <c r="W196" s="5"/>
      <c r="X196" s="5"/>
      <c r="Y196" s="5"/>
      <c r="Z196" s="5"/>
      <c r="BZ196" s="5"/>
      <c r="CA196" s="5"/>
      <c r="CB196" s="5"/>
      <c r="CC196" s="5"/>
      <c r="CE196" s="5"/>
      <c r="CF196" s="5"/>
      <c r="CG196" s="5"/>
      <c r="CH196" s="5"/>
      <c r="CJ196" s="5"/>
      <c r="CK196" s="5"/>
      <c r="CL196" s="5"/>
      <c r="CM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</row>
    <row r="197" spans="23:116" ht="12.75">
      <c r="W197" s="5"/>
      <c r="X197" s="5"/>
      <c r="Y197" s="5"/>
      <c r="Z197" s="5"/>
      <c r="BZ197" s="5"/>
      <c r="CA197" s="5"/>
      <c r="CB197" s="5"/>
      <c r="CC197" s="5"/>
      <c r="CE197" s="5"/>
      <c r="CF197" s="5"/>
      <c r="CG197" s="5"/>
      <c r="CH197" s="5"/>
      <c r="CJ197" s="5"/>
      <c r="CK197" s="5"/>
      <c r="CL197" s="5"/>
      <c r="CM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</row>
    <row r="198" spans="23:116" ht="12.75">
      <c r="W198" s="5"/>
      <c r="X198" s="5"/>
      <c r="Y198" s="5"/>
      <c r="Z198" s="5"/>
      <c r="BZ198" s="5"/>
      <c r="CA198" s="5"/>
      <c r="CB198" s="5"/>
      <c r="CC198" s="5"/>
      <c r="CE198" s="5"/>
      <c r="CF198" s="5"/>
      <c r="CG198" s="5"/>
      <c r="CH198" s="5"/>
      <c r="CJ198" s="5"/>
      <c r="CK198" s="5"/>
      <c r="CL198" s="5"/>
      <c r="CM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</row>
    <row r="199" spans="23:116" ht="12.75">
      <c r="W199" s="5"/>
      <c r="X199" s="5"/>
      <c r="Y199" s="5"/>
      <c r="Z199" s="5"/>
      <c r="BZ199" s="5"/>
      <c r="CA199" s="5"/>
      <c r="CB199" s="5"/>
      <c r="CC199" s="5"/>
      <c r="CE199" s="5"/>
      <c r="CF199" s="5"/>
      <c r="CG199" s="5"/>
      <c r="CH199" s="5"/>
      <c r="CJ199" s="5"/>
      <c r="CK199" s="5"/>
      <c r="CL199" s="5"/>
      <c r="CM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</row>
    <row r="200" spans="23:116" ht="12.75">
      <c r="W200" s="5"/>
      <c r="X200" s="5"/>
      <c r="Y200" s="5"/>
      <c r="Z200" s="5"/>
      <c r="BZ200" s="5"/>
      <c r="CA200" s="5"/>
      <c r="CB200" s="5"/>
      <c r="CC200" s="5"/>
      <c r="CE200" s="5"/>
      <c r="CF200" s="5"/>
      <c r="CG200" s="5"/>
      <c r="CH200" s="5"/>
      <c r="CJ200" s="5"/>
      <c r="CK200" s="5"/>
      <c r="CL200" s="5"/>
      <c r="CM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</row>
    <row r="201" spans="23:116" ht="12.75">
      <c r="W201" s="5"/>
      <c r="X201" s="5"/>
      <c r="Y201" s="5"/>
      <c r="Z201" s="5"/>
      <c r="BZ201" s="5"/>
      <c r="CA201" s="5"/>
      <c r="CB201" s="5"/>
      <c r="CC201" s="5"/>
      <c r="CE201" s="5"/>
      <c r="CF201" s="5"/>
      <c r="CG201" s="5"/>
      <c r="CH201" s="5"/>
      <c r="CJ201" s="5"/>
      <c r="CK201" s="5"/>
      <c r="CL201" s="5"/>
      <c r="CM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</row>
    <row r="202" spans="23:116" ht="12.75">
      <c r="W202" s="5"/>
      <c r="X202" s="5"/>
      <c r="Y202" s="5"/>
      <c r="Z202" s="5"/>
      <c r="BZ202" s="5"/>
      <c r="CA202" s="5"/>
      <c r="CB202" s="5"/>
      <c r="CC202" s="5"/>
      <c r="CE202" s="5"/>
      <c r="CF202" s="5"/>
      <c r="CG202" s="5"/>
      <c r="CH202" s="5"/>
      <c r="CJ202" s="5"/>
      <c r="CK202" s="5"/>
      <c r="CL202" s="5"/>
      <c r="CM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</row>
    <row r="203" spans="23:116" ht="12.75">
      <c r="W203" s="5"/>
      <c r="X203" s="5"/>
      <c r="Y203" s="5"/>
      <c r="Z203" s="5"/>
      <c r="BZ203" s="5"/>
      <c r="CA203" s="5"/>
      <c r="CB203" s="5"/>
      <c r="CC203" s="5"/>
      <c r="CE203" s="5"/>
      <c r="CF203" s="5"/>
      <c r="CG203" s="5"/>
      <c r="CH203" s="5"/>
      <c r="CJ203" s="5"/>
      <c r="CK203" s="5"/>
      <c r="CL203" s="5"/>
      <c r="CM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</row>
    <row r="204" spans="23:116" ht="12.75">
      <c r="W204" s="5"/>
      <c r="X204" s="5"/>
      <c r="Y204" s="5"/>
      <c r="Z204" s="5"/>
      <c r="BZ204" s="5"/>
      <c r="CA204" s="5"/>
      <c r="CB204" s="5"/>
      <c r="CC204" s="5"/>
      <c r="CE204" s="5"/>
      <c r="CF204" s="5"/>
      <c r="CG204" s="5"/>
      <c r="CH204" s="5"/>
      <c r="CJ204" s="5"/>
      <c r="CK204" s="5"/>
      <c r="CL204" s="5"/>
      <c r="CM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</row>
    <row r="205" spans="23:116" ht="12.75">
      <c r="W205" s="5"/>
      <c r="X205" s="5"/>
      <c r="Y205" s="5"/>
      <c r="Z205" s="5"/>
      <c r="BZ205" s="5"/>
      <c r="CA205" s="5"/>
      <c r="CB205" s="5"/>
      <c r="CC205" s="5"/>
      <c r="CE205" s="5"/>
      <c r="CF205" s="5"/>
      <c r="CG205" s="5"/>
      <c r="CH205" s="5"/>
      <c r="CJ205" s="5"/>
      <c r="CK205" s="5"/>
      <c r="CL205" s="5"/>
      <c r="CM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</row>
    <row r="206" spans="23:116" ht="12.75">
      <c r="W206" s="5"/>
      <c r="X206" s="5"/>
      <c r="Y206" s="5"/>
      <c r="Z206" s="5"/>
      <c r="BZ206" s="5"/>
      <c r="CA206" s="5"/>
      <c r="CB206" s="5"/>
      <c r="CC206" s="5"/>
      <c r="CE206" s="5"/>
      <c r="CF206" s="5"/>
      <c r="CG206" s="5"/>
      <c r="CH206" s="5"/>
      <c r="CJ206" s="5"/>
      <c r="CK206" s="5"/>
      <c r="CL206" s="5"/>
      <c r="CM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</row>
    <row r="207" spans="23:116" ht="12.75">
      <c r="W207" s="5"/>
      <c r="X207" s="5"/>
      <c r="Y207" s="5"/>
      <c r="Z207" s="5"/>
      <c r="BZ207" s="5"/>
      <c r="CA207" s="5"/>
      <c r="CB207" s="5"/>
      <c r="CC207" s="5"/>
      <c r="CE207" s="5"/>
      <c r="CF207" s="5"/>
      <c r="CG207" s="5"/>
      <c r="CH207" s="5"/>
      <c r="CJ207" s="5"/>
      <c r="CK207" s="5"/>
      <c r="CL207" s="5"/>
      <c r="CM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</row>
    <row r="208" spans="23:116" ht="12.75">
      <c r="W208" s="5"/>
      <c r="X208" s="5"/>
      <c r="Y208" s="5"/>
      <c r="Z208" s="5"/>
      <c r="BZ208" s="5"/>
      <c r="CA208" s="5"/>
      <c r="CB208" s="5"/>
      <c r="CC208" s="5"/>
      <c r="CE208" s="5"/>
      <c r="CF208" s="5"/>
      <c r="CG208" s="5"/>
      <c r="CH208" s="5"/>
      <c r="CJ208" s="5"/>
      <c r="CK208" s="5"/>
      <c r="CL208" s="5"/>
      <c r="CM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</row>
    <row r="209" spans="23:116" ht="12.75">
      <c r="W209" s="5"/>
      <c r="X209" s="5"/>
      <c r="Y209" s="5"/>
      <c r="Z209" s="5"/>
      <c r="BZ209" s="5"/>
      <c r="CA209" s="5"/>
      <c r="CB209" s="5"/>
      <c r="CC209" s="5"/>
      <c r="CE209" s="5"/>
      <c r="CF209" s="5"/>
      <c r="CG209" s="5"/>
      <c r="CH209" s="5"/>
      <c r="CJ209" s="5"/>
      <c r="CK209" s="5"/>
      <c r="CL209" s="5"/>
      <c r="CM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</row>
    <row r="210" spans="23:116" ht="12.75">
      <c r="W210" s="5"/>
      <c r="X210" s="5"/>
      <c r="Y210" s="5"/>
      <c r="Z210" s="5"/>
      <c r="BZ210" s="5"/>
      <c r="CA210" s="5"/>
      <c r="CB210" s="5"/>
      <c r="CC210" s="5"/>
      <c r="CE210" s="5"/>
      <c r="CF210" s="5"/>
      <c r="CG210" s="5"/>
      <c r="CH210" s="5"/>
      <c r="CJ210" s="5"/>
      <c r="CK210" s="5"/>
      <c r="CL210" s="5"/>
      <c r="CM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</row>
    <row r="211" spans="23:116" ht="12.75">
      <c r="W211" s="5"/>
      <c r="X211" s="5"/>
      <c r="Y211" s="5"/>
      <c r="Z211" s="5"/>
      <c r="BZ211" s="5"/>
      <c r="CA211" s="5"/>
      <c r="CB211" s="5"/>
      <c r="CC211" s="5"/>
      <c r="CE211" s="5"/>
      <c r="CF211" s="5"/>
      <c r="CG211" s="5"/>
      <c r="CH211" s="5"/>
      <c r="CJ211" s="5"/>
      <c r="CK211" s="5"/>
      <c r="CL211" s="5"/>
      <c r="CM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</row>
    <row r="212" spans="23:116" ht="12.75">
      <c r="W212" s="5"/>
      <c r="X212" s="5"/>
      <c r="Y212" s="5"/>
      <c r="Z212" s="5"/>
      <c r="BZ212" s="5"/>
      <c r="CA212" s="5"/>
      <c r="CB212" s="5"/>
      <c r="CC212" s="5"/>
      <c r="CE212" s="5"/>
      <c r="CF212" s="5"/>
      <c r="CG212" s="5"/>
      <c r="CH212" s="5"/>
      <c r="CJ212" s="5"/>
      <c r="CK212" s="5"/>
      <c r="CL212" s="5"/>
      <c r="CM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</row>
    <row r="213" spans="23:116" ht="12.75">
      <c r="W213" s="5"/>
      <c r="X213" s="5"/>
      <c r="Y213" s="5"/>
      <c r="Z213" s="5"/>
      <c r="BZ213" s="5"/>
      <c r="CA213" s="5"/>
      <c r="CB213" s="5"/>
      <c r="CC213" s="5"/>
      <c r="CE213" s="5"/>
      <c r="CF213" s="5"/>
      <c r="CG213" s="5"/>
      <c r="CH213" s="5"/>
      <c r="CJ213" s="5"/>
      <c r="CK213" s="5"/>
      <c r="CL213" s="5"/>
      <c r="CM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</row>
    <row r="214" spans="23:116" ht="12.75">
      <c r="W214" s="5"/>
      <c r="X214" s="5"/>
      <c r="Y214" s="5"/>
      <c r="Z214" s="5"/>
      <c r="BZ214" s="5"/>
      <c r="CA214" s="5"/>
      <c r="CB214" s="5"/>
      <c r="CC214" s="5"/>
      <c r="CE214" s="5"/>
      <c r="CF214" s="5"/>
      <c r="CG214" s="5"/>
      <c r="CH214" s="5"/>
      <c r="CJ214" s="5"/>
      <c r="CK214" s="5"/>
      <c r="CL214" s="5"/>
      <c r="CM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</row>
    <row r="215" spans="23:116" ht="12.75">
      <c r="W215" s="5"/>
      <c r="X215" s="5"/>
      <c r="Y215" s="5"/>
      <c r="Z215" s="5"/>
      <c r="BZ215" s="5"/>
      <c r="CA215" s="5"/>
      <c r="CB215" s="5"/>
      <c r="CC215" s="5"/>
      <c r="CE215" s="5"/>
      <c r="CF215" s="5"/>
      <c r="CG215" s="5"/>
      <c r="CH215" s="5"/>
      <c r="CJ215" s="5"/>
      <c r="CK215" s="5"/>
      <c r="CL215" s="5"/>
      <c r="CM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</row>
    <row r="216" spans="23:116" ht="12.75">
      <c r="W216" s="5"/>
      <c r="X216" s="5"/>
      <c r="Y216" s="5"/>
      <c r="Z216" s="5"/>
      <c r="BZ216" s="5"/>
      <c r="CA216" s="5"/>
      <c r="CB216" s="5"/>
      <c r="CC216" s="5"/>
      <c r="CE216" s="5"/>
      <c r="CF216" s="5"/>
      <c r="CG216" s="5"/>
      <c r="CH216" s="5"/>
      <c r="CJ216" s="5"/>
      <c r="CK216" s="5"/>
      <c r="CL216" s="5"/>
      <c r="CM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</row>
    <row r="217" spans="23:116" ht="12.75">
      <c r="W217" s="5"/>
      <c r="X217" s="5"/>
      <c r="Y217" s="5"/>
      <c r="Z217" s="5"/>
      <c r="BZ217" s="5"/>
      <c r="CA217" s="5"/>
      <c r="CB217" s="5"/>
      <c r="CC217" s="5"/>
      <c r="CE217" s="5"/>
      <c r="CF217" s="5"/>
      <c r="CG217" s="5"/>
      <c r="CH217" s="5"/>
      <c r="CJ217" s="5"/>
      <c r="CK217" s="5"/>
      <c r="CL217" s="5"/>
      <c r="CM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</row>
    <row r="218" spans="23:116" ht="12.75">
      <c r="W218" s="5"/>
      <c r="X218" s="5"/>
      <c r="Y218" s="5"/>
      <c r="Z218" s="5"/>
      <c r="BZ218" s="5"/>
      <c r="CA218" s="5"/>
      <c r="CB218" s="5"/>
      <c r="CC218" s="5"/>
      <c r="CE218" s="5"/>
      <c r="CF218" s="5"/>
      <c r="CG218" s="5"/>
      <c r="CH218" s="5"/>
      <c r="CJ218" s="5"/>
      <c r="CK218" s="5"/>
      <c r="CL218" s="5"/>
      <c r="CM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</row>
    <row r="219" spans="23:116" ht="12.75">
      <c r="W219" s="5"/>
      <c r="X219" s="5"/>
      <c r="Y219" s="5"/>
      <c r="Z219" s="5"/>
      <c r="BZ219" s="5"/>
      <c r="CA219" s="5"/>
      <c r="CB219" s="5"/>
      <c r="CC219" s="5"/>
      <c r="CE219" s="5"/>
      <c r="CF219" s="5"/>
      <c r="CG219" s="5"/>
      <c r="CH219" s="5"/>
      <c r="CJ219" s="5"/>
      <c r="CK219" s="5"/>
      <c r="CL219" s="5"/>
      <c r="CM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</row>
    <row r="220" spans="23:116" ht="12.75">
      <c r="W220" s="5"/>
      <c r="X220" s="5"/>
      <c r="Y220" s="5"/>
      <c r="Z220" s="5"/>
      <c r="BZ220" s="5"/>
      <c r="CA220" s="5"/>
      <c r="CB220" s="5"/>
      <c r="CC220" s="5"/>
      <c r="CE220" s="5"/>
      <c r="CF220" s="5"/>
      <c r="CG220" s="5"/>
      <c r="CH220" s="5"/>
      <c r="CJ220" s="5"/>
      <c r="CK220" s="5"/>
      <c r="CL220" s="5"/>
      <c r="CM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</row>
    <row r="221" spans="23:116" ht="12.75">
      <c r="W221" s="5"/>
      <c r="X221" s="5"/>
      <c r="Y221" s="5"/>
      <c r="Z221" s="5"/>
      <c r="BZ221" s="5"/>
      <c r="CA221" s="5"/>
      <c r="CB221" s="5"/>
      <c r="CC221" s="5"/>
      <c r="CE221" s="5"/>
      <c r="CF221" s="5"/>
      <c r="CG221" s="5"/>
      <c r="CH221" s="5"/>
      <c r="CJ221" s="5"/>
      <c r="CK221" s="5"/>
      <c r="CL221" s="5"/>
      <c r="CM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</row>
    <row r="222" spans="23:116" ht="12.75">
      <c r="W222" s="5"/>
      <c r="X222" s="5"/>
      <c r="Y222" s="5"/>
      <c r="Z222" s="5"/>
      <c r="BZ222" s="5"/>
      <c r="CA222" s="5"/>
      <c r="CB222" s="5"/>
      <c r="CC222" s="5"/>
      <c r="CE222" s="5"/>
      <c r="CF222" s="5"/>
      <c r="CG222" s="5"/>
      <c r="CH222" s="5"/>
      <c r="CJ222" s="5"/>
      <c r="CK222" s="5"/>
      <c r="CL222" s="5"/>
      <c r="CM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</row>
    <row r="223" spans="23:116" ht="12.75">
      <c r="W223" s="5"/>
      <c r="X223" s="5"/>
      <c r="Y223" s="5"/>
      <c r="Z223" s="5"/>
      <c r="BZ223" s="5"/>
      <c r="CA223" s="5"/>
      <c r="CB223" s="5"/>
      <c r="CC223" s="5"/>
      <c r="CE223" s="5"/>
      <c r="CF223" s="5"/>
      <c r="CG223" s="5"/>
      <c r="CH223" s="5"/>
      <c r="CJ223" s="5"/>
      <c r="CK223" s="5"/>
      <c r="CL223" s="5"/>
      <c r="CM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</row>
    <row r="224" spans="23:116" ht="12.75">
      <c r="W224" s="5"/>
      <c r="X224" s="5"/>
      <c r="Y224" s="5"/>
      <c r="Z224" s="5"/>
      <c r="BZ224" s="5"/>
      <c r="CA224" s="5"/>
      <c r="CB224" s="5"/>
      <c r="CC224" s="5"/>
      <c r="CE224" s="5"/>
      <c r="CF224" s="5"/>
      <c r="CG224" s="5"/>
      <c r="CH224" s="5"/>
      <c r="CJ224" s="5"/>
      <c r="CK224" s="5"/>
      <c r="CL224" s="5"/>
      <c r="CM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</row>
    <row r="225" spans="23:116" ht="12.75">
      <c r="W225" s="5"/>
      <c r="X225" s="5"/>
      <c r="Y225" s="5"/>
      <c r="Z225" s="5"/>
      <c r="BZ225" s="5"/>
      <c r="CA225" s="5"/>
      <c r="CB225" s="5"/>
      <c r="CC225" s="5"/>
      <c r="CE225" s="5"/>
      <c r="CF225" s="5"/>
      <c r="CG225" s="5"/>
      <c r="CH225" s="5"/>
      <c r="CJ225" s="5"/>
      <c r="CK225" s="5"/>
      <c r="CL225" s="5"/>
      <c r="CM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</row>
    <row r="226" spans="23:116" ht="12.75">
      <c r="W226" s="5"/>
      <c r="X226" s="5"/>
      <c r="Y226" s="5"/>
      <c r="Z226" s="5"/>
      <c r="BZ226" s="5"/>
      <c r="CA226" s="5"/>
      <c r="CB226" s="5"/>
      <c r="CC226" s="5"/>
      <c r="CE226" s="5"/>
      <c r="CF226" s="5"/>
      <c r="CG226" s="5"/>
      <c r="CH226" s="5"/>
      <c r="CJ226" s="5"/>
      <c r="CK226" s="5"/>
      <c r="CL226" s="5"/>
      <c r="CM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</row>
    <row r="227" spans="23:116" ht="12.75">
      <c r="W227" s="5"/>
      <c r="X227" s="5"/>
      <c r="Y227" s="5"/>
      <c r="Z227" s="5"/>
      <c r="BZ227" s="5"/>
      <c r="CA227" s="5"/>
      <c r="CB227" s="5"/>
      <c r="CC227" s="5"/>
      <c r="CE227" s="5"/>
      <c r="CF227" s="5"/>
      <c r="CG227" s="5"/>
      <c r="CH227" s="5"/>
      <c r="CJ227" s="5"/>
      <c r="CK227" s="5"/>
      <c r="CL227" s="5"/>
      <c r="CM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</row>
    <row r="228" spans="23:116" ht="12.75">
      <c r="W228" s="5"/>
      <c r="X228" s="5"/>
      <c r="Y228" s="5"/>
      <c r="Z228" s="5"/>
      <c r="BZ228" s="5"/>
      <c r="CA228" s="5"/>
      <c r="CB228" s="5"/>
      <c r="CC228" s="5"/>
      <c r="CE228" s="5"/>
      <c r="CF228" s="5"/>
      <c r="CG228" s="5"/>
      <c r="CH228" s="5"/>
      <c r="CJ228" s="5"/>
      <c r="CK228" s="5"/>
      <c r="CL228" s="5"/>
      <c r="CM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</row>
    <row r="229" spans="23:116" ht="12.75">
      <c r="W229" s="5"/>
      <c r="X229" s="5"/>
      <c r="Y229" s="5"/>
      <c r="Z229" s="5"/>
      <c r="BZ229" s="5"/>
      <c r="CA229" s="5"/>
      <c r="CB229" s="5"/>
      <c r="CC229" s="5"/>
      <c r="CE229" s="5"/>
      <c r="CF229" s="5"/>
      <c r="CG229" s="5"/>
      <c r="CH229" s="5"/>
      <c r="CJ229" s="5"/>
      <c r="CK229" s="5"/>
      <c r="CL229" s="5"/>
      <c r="CM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</row>
    <row r="230" spans="23:116" ht="12.75">
      <c r="W230" s="5"/>
      <c r="X230" s="5"/>
      <c r="Y230" s="5"/>
      <c r="Z230" s="5"/>
      <c r="BZ230" s="5"/>
      <c r="CA230" s="5"/>
      <c r="CB230" s="5"/>
      <c r="CC230" s="5"/>
      <c r="CE230" s="5"/>
      <c r="CF230" s="5"/>
      <c r="CG230" s="5"/>
      <c r="CH230" s="5"/>
      <c r="CJ230" s="5"/>
      <c r="CK230" s="5"/>
      <c r="CL230" s="5"/>
      <c r="CM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</row>
    <row r="231" spans="23:116" ht="12.75">
      <c r="W231" s="5"/>
      <c r="X231" s="5"/>
      <c r="Y231" s="5"/>
      <c r="Z231" s="5"/>
      <c r="BZ231" s="5"/>
      <c r="CA231" s="5"/>
      <c r="CB231" s="5"/>
      <c r="CC231" s="5"/>
      <c r="CE231" s="5"/>
      <c r="CF231" s="5"/>
      <c r="CG231" s="5"/>
      <c r="CH231" s="5"/>
      <c r="CJ231" s="5"/>
      <c r="CK231" s="5"/>
      <c r="CL231" s="5"/>
      <c r="CM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</row>
    <row r="232" spans="23:116" ht="12.75">
      <c r="W232" s="5"/>
      <c r="X232" s="5"/>
      <c r="Y232" s="5"/>
      <c r="Z232" s="5"/>
      <c r="BZ232" s="5"/>
      <c r="CA232" s="5"/>
      <c r="CB232" s="5"/>
      <c r="CC232" s="5"/>
      <c r="CE232" s="5"/>
      <c r="CF232" s="5"/>
      <c r="CG232" s="5"/>
      <c r="CH232" s="5"/>
      <c r="CJ232" s="5"/>
      <c r="CK232" s="5"/>
      <c r="CL232" s="5"/>
      <c r="CM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</row>
    <row r="233" spans="23:116" ht="12.75">
      <c r="W233" s="5"/>
      <c r="X233" s="5"/>
      <c r="Y233" s="5"/>
      <c r="Z233" s="5"/>
      <c r="BZ233" s="5"/>
      <c r="CA233" s="5"/>
      <c r="CB233" s="5"/>
      <c r="CC233" s="5"/>
      <c r="CE233" s="5"/>
      <c r="CF233" s="5"/>
      <c r="CG233" s="5"/>
      <c r="CH233" s="5"/>
      <c r="CJ233" s="5"/>
      <c r="CK233" s="5"/>
      <c r="CL233" s="5"/>
      <c r="CM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</row>
    <row r="234" spans="23:116" ht="12.75">
      <c r="W234" s="5"/>
      <c r="X234" s="5"/>
      <c r="Y234" s="5"/>
      <c r="Z234" s="5"/>
      <c r="BZ234" s="5"/>
      <c r="CA234" s="5"/>
      <c r="CB234" s="5"/>
      <c r="CC234" s="5"/>
      <c r="CE234" s="5"/>
      <c r="CF234" s="5"/>
      <c r="CG234" s="5"/>
      <c r="CH234" s="5"/>
      <c r="CJ234" s="5"/>
      <c r="CK234" s="5"/>
      <c r="CL234" s="5"/>
      <c r="CM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</row>
    <row r="235" spans="23:116" ht="12.75">
      <c r="W235" s="5"/>
      <c r="X235" s="5"/>
      <c r="Y235" s="5"/>
      <c r="Z235" s="5"/>
      <c r="BZ235" s="5"/>
      <c r="CA235" s="5"/>
      <c r="CB235" s="5"/>
      <c r="CC235" s="5"/>
      <c r="CE235" s="5"/>
      <c r="CF235" s="5"/>
      <c r="CG235" s="5"/>
      <c r="CH235" s="5"/>
      <c r="CJ235" s="5"/>
      <c r="CK235" s="5"/>
      <c r="CL235" s="5"/>
      <c r="CM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</row>
    <row r="236" spans="23:116" ht="12.75">
      <c r="W236" s="5"/>
      <c r="X236" s="5"/>
      <c r="Y236" s="5"/>
      <c r="Z236" s="5"/>
      <c r="BZ236" s="5"/>
      <c r="CA236" s="5"/>
      <c r="CB236" s="5"/>
      <c r="CC236" s="5"/>
      <c r="CE236" s="5"/>
      <c r="CF236" s="5"/>
      <c r="CG236" s="5"/>
      <c r="CH236" s="5"/>
      <c r="CJ236" s="5"/>
      <c r="CK236" s="5"/>
      <c r="CL236" s="5"/>
      <c r="CM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</row>
    <row r="237" spans="23:116" ht="12.75">
      <c r="W237" s="5"/>
      <c r="X237" s="5"/>
      <c r="Y237" s="5"/>
      <c r="Z237" s="5"/>
      <c r="BZ237" s="5"/>
      <c r="CA237" s="5"/>
      <c r="CB237" s="5"/>
      <c r="CC237" s="5"/>
      <c r="CE237" s="5"/>
      <c r="CF237" s="5"/>
      <c r="CG237" s="5"/>
      <c r="CH237" s="5"/>
      <c r="CJ237" s="5"/>
      <c r="CK237" s="5"/>
      <c r="CL237" s="5"/>
      <c r="CM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</row>
    <row r="238" spans="23:116" ht="12.75">
      <c r="W238" s="5"/>
      <c r="X238" s="5"/>
      <c r="Y238" s="5"/>
      <c r="Z238" s="5"/>
      <c r="BZ238" s="5"/>
      <c r="CA238" s="5"/>
      <c r="CB238" s="5"/>
      <c r="CC238" s="5"/>
      <c r="CE238" s="5"/>
      <c r="CF238" s="5"/>
      <c r="CG238" s="5"/>
      <c r="CH238" s="5"/>
      <c r="CJ238" s="5"/>
      <c r="CK238" s="5"/>
      <c r="CL238" s="5"/>
      <c r="CM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</row>
    <row r="239" spans="23:116" ht="12.75">
      <c r="W239" s="5"/>
      <c r="X239" s="5"/>
      <c r="Y239" s="5"/>
      <c r="Z239" s="5"/>
      <c r="BZ239" s="5"/>
      <c r="CA239" s="5"/>
      <c r="CB239" s="5"/>
      <c r="CC239" s="5"/>
      <c r="CE239" s="5"/>
      <c r="CF239" s="5"/>
      <c r="CG239" s="5"/>
      <c r="CH239" s="5"/>
      <c r="CJ239" s="5"/>
      <c r="CK239" s="5"/>
      <c r="CL239" s="5"/>
      <c r="CM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</row>
    <row r="240" spans="23:116" ht="12.75">
      <c r="W240" s="5"/>
      <c r="X240" s="5"/>
      <c r="Y240" s="5"/>
      <c r="Z240" s="5"/>
      <c r="BZ240" s="5"/>
      <c r="CA240" s="5"/>
      <c r="CB240" s="5"/>
      <c r="CC240" s="5"/>
      <c r="CE240" s="5"/>
      <c r="CF240" s="5"/>
      <c r="CG240" s="5"/>
      <c r="CH240" s="5"/>
      <c r="CJ240" s="5"/>
      <c r="CK240" s="5"/>
      <c r="CL240" s="5"/>
      <c r="CM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</row>
    <row r="241" spans="23:116" ht="12.75">
      <c r="W241" s="5"/>
      <c r="X241" s="5"/>
      <c r="Y241" s="5"/>
      <c r="Z241" s="5"/>
      <c r="BZ241" s="5"/>
      <c r="CA241" s="5"/>
      <c r="CB241" s="5"/>
      <c r="CC241" s="5"/>
      <c r="CE241" s="5"/>
      <c r="CF241" s="5"/>
      <c r="CG241" s="5"/>
      <c r="CH241" s="5"/>
      <c r="CJ241" s="5"/>
      <c r="CK241" s="5"/>
      <c r="CL241" s="5"/>
      <c r="CM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</row>
    <row r="242" spans="23:116" ht="12.75">
      <c r="W242" s="5"/>
      <c r="X242" s="5"/>
      <c r="Y242" s="5"/>
      <c r="Z242" s="5"/>
      <c r="BZ242" s="5"/>
      <c r="CA242" s="5"/>
      <c r="CB242" s="5"/>
      <c r="CC242" s="5"/>
      <c r="CE242" s="5"/>
      <c r="CF242" s="5"/>
      <c r="CG242" s="5"/>
      <c r="CH242" s="5"/>
      <c r="CJ242" s="5"/>
      <c r="CK242" s="5"/>
      <c r="CL242" s="5"/>
      <c r="CM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</row>
    <row r="243" spans="23:116" ht="12.75">
      <c r="W243" s="5"/>
      <c r="X243" s="5"/>
      <c r="Y243" s="5"/>
      <c r="Z243" s="5"/>
      <c r="BZ243" s="5"/>
      <c r="CA243" s="5"/>
      <c r="CB243" s="5"/>
      <c r="CC243" s="5"/>
      <c r="CE243" s="5"/>
      <c r="CF243" s="5"/>
      <c r="CG243" s="5"/>
      <c r="CH243" s="5"/>
      <c r="CJ243" s="5"/>
      <c r="CK243" s="5"/>
      <c r="CL243" s="5"/>
      <c r="CM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</row>
    <row r="244" spans="23:116" ht="12.75">
      <c r="W244" s="5"/>
      <c r="X244" s="5"/>
      <c r="Y244" s="5"/>
      <c r="Z244" s="5"/>
      <c r="BZ244" s="5"/>
      <c r="CA244" s="5"/>
      <c r="CB244" s="5"/>
      <c r="CC244" s="5"/>
      <c r="CE244" s="5"/>
      <c r="CF244" s="5"/>
      <c r="CG244" s="5"/>
      <c r="CH244" s="5"/>
      <c r="CJ244" s="5"/>
      <c r="CK244" s="5"/>
      <c r="CL244" s="5"/>
      <c r="CM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</row>
    <row r="245" spans="23:116" ht="12.75">
      <c r="W245" s="5"/>
      <c r="X245" s="5"/>
      <c r="Y245" s="5"/>
      <c r="Z245" s="5"/>
      <c r="BZ245" s="5"/>
      <c r="CA245" s="5"/>
      <c r="CB245" s="5"/>
      <c r="CC245" s="5"/>
      <c r="CE245" s="5"/>
      <c r="CF245" s="5"/>
      <c r="CG245" s="5"/>
      <c r="CH245" s="5"/>
      <c r="CJ245" s="5"/>
      <c r="CK245" s="5"/>
      <c r="CL245" s="5"/>
      <c r="CM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</row>
    <row r="246" spans="23:116" ht="12.75">
      <c r="W246" s="5"/>
      <c r="X246" s="5"/>
      <c r="Y246" s="5"/>
      <c r="Z246" s="5"/>
      <c r="BZ246" s="5"/>
      <c r="CA246" s="5"/>
      <c r="CB246" s="5"/>
      <c r="CC246" s="5"/>
      <c r="CE246" s="5"/>
      <c r="CF246" s="5"/>
      <c r="CG246" s="5"/>
      <c r="CH246" s="5"/>
      <c r="CJ246" s="5"/>
      <c r="CK246" s="5"/>
      <c r="CL246" s="5"/>
      <c r="CM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</row>
    <row r="247" spans="23:116" ht="12.75">
      <c r="W247" s="5"/>
      <c r="X247" s="5"/>
      <c r="Y247" s="5"/>
      <c r="Z247" s="5"/>
      <c r="BZ247" s="5"/>
      <c r="CA247" s="5"/>
      <c r="CB247" s="5"/>
      <c r="CC247" s="5"/>
      <c r="CE247" s="5"/>
      <c r="CF247" s="5"/>
      <c r="CG247" s="5"/>
      <c r="CH247" s="5"/>
      <c r="CJ247" s="5"/>
      <c r="CK247" s="5"/>
      <c r="CL247" s="5"/>
      <c r="CM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</row>
    <row r="248" spans="23:116" ht="12.75">
      <c r="W248" s="5"/>
      <c r="X248" s="5"/>
      <c r="Y248" s="5"/>
      <c r="Z248" s="5"/>
      <c r="BZ248" s="5"/>
      <c r="CA248" s="5"/>
      <c r="CB248" s="5"/>
      <c r="CC248" s="5"/>
      <c r="CE248" s="5"/>
      <c r="CF248" s="5"/>
      <c r="CG248" s="5"/>
      <c r="CH248" s="5"/>
      <c r="CJ248" s="5"/>
      <c r="CK248" s="5"/>
      <c r="CL248" s="5"/>
      <c r="CM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</row>
    <row r="249" spans="23:116" ht="12.75">
      <c r="W249" s="5"/>
      <c r="X249" s="5"/>
      <c r="Y249" s="5"/>
      <c r="Z249" s="5"/>
      <c r="BZ249" s="5"/>
      <c r="CA249" s="5"/>
      <c r="CB249" s="5"/>
      <c r="CC249" s="5"/>
      <c r="CE249" s="5"/>
      <c r="CF249" s="5"/>
      <c r="CG249" s="5"/>
      <c r="CH249" s="5"/>
      <c r="CJ249" s="5"/>
      <c r="CK249" s="5"/>
      <c r="CL249" s="5"/>
      <c r="CM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</row>
    <row r="250" spans="23:116" ht="12.75">
      <c r="W250" s="5"/>
      <c r="X250" s="5"/>
      <c r="Y250" s="5"/>
      <c r="Z250" s="5"/>
      <c r="BZ250" s="5"/>
      <c r="CA250" s="5"/>
      <c r="CB250" s="5"/>
      <c r="CC250" s="5"/>
      <c r="CE250" s="5"/>
      <c r="CF250" s="5"/>
      <c r="CG250" s="5"/>
      <c r="CH250" s="5"/>
      <c r="CJ250" s="5"/>
      <c r="CK250" s="5"/>
      <c r="CL250" s="5"/>
      <c r="CM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</row>
    <row r="251" spans="23:116" ht="12.75">
      <c r="W251" s="5"/>
      <c r="X251" s="5"/>
      <c r="Y251" s="5"/>
      <c r="Z251" s="5"/>
      <c r="BZ251" s="5"/>
      <c r="CA251" s="5"/>
      <c r="CB251" s="5"/>
      <c r="CC251" s="5"/>
      <c r="CE251" s="5"/>
      <c r="CF251" s="5"/>
      <c r="CG251" s="5"/>
      <c r="CH251" s="5"/>
      <c r="CJ251" s="5"/>
      <c r="CK251" s="5"/>
      <c r="CL251" s="5"/>
      <c r="CM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</row>
    <row r="252" spans="23:116" ht="12.75">
      <c r="W252" s="5"/>
      <c r="X252" s="5"/>
      <c r="Y252" s="5"/>
      <c r="Z252" s="5"/>
      <c r="BZ252" s="5"/>
      <c r="CA252" s="5"/>
      <c r="CB252" s="5"/>
      <c r="CC252" s="5"/>
      <c r="CE252" s="5"/>
      <c r="CF252" s="5"/>
      <c r="CG252" s="5"/>
      <c r="CH252" s="5"/>
      <c r="CJ252" s="5"/>
      <c r="CK252" s="5"/>
      <c r="CL252" s="5"/>
      <c r="CM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</row>
    <row r="253" spans="23:116" ht="12.75">
      <c r="W253" s="5"/>
      <c r="X253" s="5"/>
      <c r="Y253" s="5"/>
      <c r="Z253" s="5"/>
      <c r="BZ253" s="5"/>
      <c r="CA253" s="5"/>
      <c r="CB253" s="5"/>
      <c r="CC253" s="5"/>
      <c r="CE253" s="5"/>
      <c r="CF253" s="5"/>
      <c r="CG253" s="5"/>
      <c r="CH253" s="5"/>
      <c r="CJ253" s="5"/>
      <c r="CK253" s="5"/>
      <c r="CL253" s="5"/>
      <c r="CM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</row>
    <row r="254" spans="23:116" ht="12.75">
      <c r="W254" s="5"/>
      <c r="X254" s="5"/>
      <c r="Y254" s="5"/>
      <c r="Z254" s="5"/>
      <c r="BZ254" s="5"/>
      <c r="CA254" s="5"/>
      <c r="CB254" s="5"/>
      <c r="CC254" s="5"/>
      <c r="CE254" s="5"/>
      <c r="CF254" s="5"/>
      <c r="CG254" s="5"/>
      <c r="CH254" s="5"/>
      <c r="CJ254" s="5"/>
      <c r="CK254" s="5"/>
      <c r="CL254" s="5"/>
      <c r="CM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</row>
    <row r="255" spans="23:116" ht="12.75">
      <c r="W255" s="5"/>
      <c r="X255" s="5"/>
      <c r="Y255" s="5"/>
      <c r="Z255" s="5"/>
      <c r="BZ255" s="5"/>
      <c r="CA255" s="5"/>
      <c r="CB255" s="5"/>
      <c r="CC255" s="5"/>
      <c r="CE255" s="5"/>
      <c r="CF255" s="5"/>
      <c r="CG255" s="5"/>
      <c r="CH255" s="5"/>
      <c r="CJ255" s="5"/>
      <c r="CK255" s="5"/>
      <c r="CL255" s="5"/>
      <c r="CM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</row>
    <row r="256" spans="23:116" ht="12.75">
      <c r="W256" s="5"/>
      <c r="X256" s="5"/>
      <c r="Y256" s="5"/>
      <c r="Z256" s="5"/>
      <c r="BZ256" s="5"/>
      <c r="CA256" s="5"/>
      <c r="CB256" s="5"/>
      <c r="CC256" s="5"/>
      <c r="CE256" s="5"/>
      <c r="CF256" s="5"/>
      <c r="CG256" s="5"/>
      <c r="CH256" s="5"/>
      <c r="CJ256" s="5"/>
      <c r="CK256" s="5"/>
      <c r="CL256" s="5"/>
      <c r="CM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</row>
    <row r="257" spans="23:116" ht="12.75">
      <c r="W257" s="5"/>
      <c r="X257" s="5"/>
      <c r="Y257" s="5"/>
      <c r="Z257" s="5"/>
      <c r="BZ257" s="5"/>
      <c r="CA257" s="5"/>
      <c r="CB257" s="5"/>
      <c r="CC257" s="5"/>
      <c r="CE257" s="5"/>
      <c r="CF257" s="5"/>
      <c r="CG257" s="5"/>
      <c r="CH257" s="5"/>
      <c r="CJ257" s="5"/>
      <c r="CK257" s="5"/>
      <c r="CL257" s="5"/>
      <c r="CM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</row>
    <row r="258" spans="23:116" ht="12.75">
      <c r="W258" s="5"/>
      <c r="X258" s="5"/>
      <c r="Y258" s="5"/>
      <c r="Z258" s="5"/>
      <c r="BZ258" s="5"/>
      <c r="CA258" s="5"/>
      <c r="CB258" s="5"/>
      <c r="CC258" s="5"/>
      <c r="CE258" s="5"/>
      <c r="CF258" s="5"/>
      <c r="CG258" s="5"/>
      <c r="CH258" s="5"/>
      <c r="CJ258" s="5"/>
      <c r="CK258" s="5"/>
      <c r="CL258" s="5"/>
      <c r="CM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</row>
    <row r="259" spans="23:116" ht="12.75">
      <c r="W259" s="5"/>
      <c r="X259" s="5"/>
      <c r="Y259" s="5"/>
      <c r="Z259" s="5"/>
      <c r="BZ259" s="5"/>
      <c r="CA259" s="5"/>
      <c r="CB259" s="5"/>
      <c r="CC259" s="5"/>
      <c r="CE259" s="5"/>
      <c r="CF259" s="5"/>
      <c r="CG259" s="5"/>
      <c r="CH259" s="5"/>
      <c r="CJ259" s="5"/>
      <c r="CK259" s="5"/>
      <c r="CL259" s="5"/>
      <c r="CM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</row>
    <row r="260" spans="23:116" ht="12.75">
      <c r="W260" s="5"/>
      <c r="X260" s="5"/>
      <c r="Y260" s="5"/>
      <c r="Z260" s="5"/>
      <c r="BZ260" s="5"/>
      <c r="CA260" s="5"/>
      <c r="CB260" s="5"/>
      <c r="CC260" s="5"/>
      <c r="CE260" s="5"/>
      <c r="CF260" s="5"/>
      <c r="CG260" s="5"/>
      <c r="CH260" s="5"/>
      <c r="CJ260" s="5"/>
      <c r="CK260" s="5"/>
      <c r="CL260" s="5"/>
      <c r="CM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</row>
    <row r="261" spans="23:116" ht="12.75">
      <c r="W261" s="5"/>
      <c r="X261" s="5"/>
      <c r="Y261" s="5"/>
      <c r="Z261" s="5"/>
      <c r="BZ261" s="5"/>
      <c r="CA261" s="5"/>
      <c r="CB261" s="5"/>
      <c r="CC261" s="5"/>
      <c r="CE261" s="5"/>
      <c r="CF261" s="5"/>
      <c r="CG261" s="5"/>
      <c r="CH261" s="5"/>
      <c r="CJ261" s="5"/>
      <c r="CK261" s="5"/>
      <c r="CL261" s="5"/>
      <c r="CM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</row>
    <row r="262" spans="23:116" ht="12.75">
      <c r="W262" s="5"/>
      <c r="X262" s="5"/>
      <c r="Y262" s="5"/>
      <c r="Z262" s="5"/>
      <c r="BZ262" s="5"/>
      <c r="CA262" s="5"/>
      <c r="CB262" s="5"/>
      <c r="CC262" s="5"/>
      <c r="CE262" s="5"/>
      <c r="CF262" s="5"/>
      <c r="CG262" s="5"/>
      <c r="CH262" s="5"/>
      <c r="CJ262" s="5"/>
      <c r="CK262" s="5"/>
      <c r="CL262" s="5"/>
      <c r="CM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</row>
    <row r="263" spans="23:116" ht="12.75">
      <c r="W263" s="5"/>
      <c r="X263" s="5"/>
      <c r="Y263" s="5"/>
      <c r="Z263" s="5"/>
      <c r="BZ263" s="5"/>
      <c r="CA263" s="5"/>
      <c r="CB263" s="5"/>
      <c r="CC263" s="5"/>
      <c r="CE263" s="5"/>
      <c r="CF263" s="5"/>
      <c r="CG263" s="5"/>
      <c r="CH263" s="5"/>
      <c r="CJ263" s="5"/>
      <c r="CK263" s="5"/>
      <c r="CL263" s="5"/>
      <c r="CM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</row>
    <row r="264" spans="23:116" ht="12.75">
      <c r="W264" s="5"/>
      <c r="X264" s="5"/>
      <c r="Y264" s="5"/>
      <c r="Z264" s="5"/>
      <c r="BZ264" s="5"/>
      <c r="CA264" s="5"/>
      <c r="CB264" s="5"/>
      <c r="CC264" s="5"/>
      <c r="CE264" s="5"/>
      <c r="CF264" s="5"/>
      <c r="CG264" s="5"/>
      <c r="CH264" s="5"/>
      <c r="CJ264" s="5"/>
      <c r="CK264" s="5"/>
      <c r="CL264" s="5"/>
      <c r="CM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</row>
    <row r="265" spans="23:116" ht="12.75">
      <c r="W265" s="5"/>
      <c r="X265" s="5"/>
      <c r="Y265" s="5"/>
      <c r="Z265" s="5"/>
      <c r="BZ265" s="5"/>
      <c r="CA265" s="5"/>
      <c r="CB265" s="5"/>
      <c r="CC265" s="5"/>
      <c r="CE265" s="5"/>
      <c r="CF265" s="5"/>
      <c r="CG265" s="5"/>
      <c r="CH265" s="5"/>
      <c r="CJ265" s="5"/>
      <c r="CK265" s="5"/>
      <c r="CL265" s="5"/>
      <c r="CM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</row>
    <row r="266" spans="23:116" ht="12.75">
      <c r="W266" s="5"/>
      <c r="X266" s="5"/>
      <c r="Y266" s="5"/>
      <c r="Z266" s="5"/>
      <c r="BZ266" s="5"/>
      <c r="CA266" s="5"/>
      <c r="CB266" s="5"/>
      <c r="CC266" s="5"/>
      <c r="CE266" s="5"/>
      <c r="CF266" s="5"/>
      <c r="CG266" s="5"/>
      <c r="CH266" s="5"/>
      <c r="CJ266" s="5"/>
      <c r="CK266" s="5"/>
      <c r="CL266" s="5"/>
      <c r="CM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</row>
    <row r="267" spans="23:116" ht="12.75">
      <c r="W267" s="5"/>
      <c r="X267" s="5"/>
      <c r="Y267" s="5"/>
      <c r="Z267" s="5"/>
      <c r="BZ267" s="5"/>
      <c r="CA267" s="5"/>
      <c r="CB267" s="5"/>
      <c r="CC267" s="5"/>
      <c r="CE267" s="5"/>
      <c r="CF267" s="5"/>
      <c r="CG267" s="5"/>
      <c r="CH267" s="5"/>
      <c r="CJ267" s="5"/>
      <c r="CK267" s="5"/>
      <c r="CL267" s="5"/>
      <c r="CM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</row>
    <row r="268" spans="23:116" ht="12.75">
      <c r="W268" s="5"/>
      <c r="X268" s="5"/>
      <c r="Y268" s="5"/>
      <c r="Z268" s="5"/>
      <c r="BZ268" s="5"/>
      <c r="CA268" s="5"/>
      <c r="CB268" s="5"/>
      <c r="CC268" s="5"/>
      <c r="CE268" s="5"/>
      <c r="CF268" s="5"/>
      <c r="CG268" s="5"/>
      <c r="CH268" s="5"/>
      <c r="CJ268" s="5"/>
      <c r="CK268" s="5"/>
      <c r="CL268" s="5"/>
      <c r="CM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</row>
    <row r="269" spans="23:116" ht="12.75">
      <c r="W269" s="5"/>
      <c r="X269" s="5"/>
      <c r="Y269" s="5"/>
      <c r="Z269" s="5"/>
      <c r="BZ269" s="5"/>
      <c r="CA269" s="5"/>
      <c r="CB269" s="5"/>
      <c r="CC269" s="5"/>
      <c r="CE269" s="5"/>
      <c r="CF269" s="5"/>
      <c r="CG269" s="5"/>
      <c r="CH269" s="5"/>
      <c r="CJ269" s="5"/>
      <c r="CK269" s="5"/>
      <c r="CL269" s="5"/>
      <c r="CM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</row>
    <row r="270" spans="23:116" ht="12.75">
      <c r="W270" s="5"/>
      <c r="X270" s="5"/>
      <c r="Y270" s="5"/>
      <c r="Z270" s="5"/>
      <c r="BZ270" s="5"/>
      <c r="CA270" s="5"/>
      <c r="CB270" s="5"/>
      <c r="CC270" s="5"/>
      <c r="CE270" s="5"/>
      <c r="CF270" s="5"/>
      <c r="CG270" s="5"/>
      <c r="CH270" s="5"/>
      <c r="CJ270" s="5"/>
      <c r="CK270" s="5"/>
      <c r="CL270" s="5"/>
      <c r="CM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</row>
    <row r="271" spans="23:116" ht="12.75">
      <c r="W271" s="5"/>
      <c r="X271" s="5"/>
      <c r="Y271" s="5"/>
      <c r="Z271" s="5"/>
      <c r="BZ271" s="5"/>
      <c r="CA271" s="5"/>
      <c r="CB271" s="5"/>
      <c r="CC271" s="5"/>
      <c r="CE271" s="5"/>
      <c r="CF271" s="5"/>
      <c r="CG271" s="5"/>
      <c r="CH271" s="5"/>
      <c r="CJ271" s="5"/>
      <c r="CK271" s="5"/>
      <c r="CL271" s="5"/>
      <c r="CM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</row>
    <row r="272" spans="23:116" ht="12.75">
      <c r="W272" s="5"/>
      <c r="X272" s="5"/>
      <c r="Y272" s="5"/>
      <c r="Z272" s="5"/>
      <c r="BZ272" s="5"/>
      <c r="CA272" s="5"/>
      <c r="CB272" s="5"/>
      <c r="CC272" s="5"/>
      <c r="CE272" s="5"/>
      <c r="CF272" s="5"/>
      <c r="CG272" s="5"/>
      <c r="CH272" s="5"/>
      <c r="CJ272" s="5"/>
      <c r="CK272" s="5"/>
      <c r="CL272" s="5"/>
      <c r="CM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</row>
    <row r="273" spans="23:116" ht="12.75">
      <c r="W273" s="5"/>
      <c r="X273" s="5"/>
      <c r="Y273" s="5"/>
      <c r="Z273" s="5"/>
      <c r="BZ273" s="5"/>
      <c r="CA273" s="5"/>
      <c r="CB273" s="5"/>
      <c r="CC273" s="5"/>
      <c r="CE273" s="5"/>
      <c r="CF273" s="5"/>
      <c r="CG273" s="5"/>
      <c r="CH273" s="5"/>
      <c r="CJ273" s="5"/>
      <c r="CK273" s="5"/>
      <c r="CL273" s="5"/>
      <c r="CM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</row>
    <row r="274" spans="23:116" ht="12.75">
      <c r="W274" s="5"/>
      <c r="X274" s="5"/>
      <c r="Y274" s="5"/>
      <c r="Z274" s="5"/>
      <c r="BZ274" s="5"/>
      <c r="CA274" s="5"/>
      <c r="CB274" s="5"/>
      <c r="CC274" s="5"/>
      <c r="CE274" s="5"/>
      <c r="CF274" s="5"/>
      <c r="CG274" s="5"/>
      <c r="CH274" s="5"/>
      <c r="CJ274" s="5"/>
      <c r="CK274" s="5"/>
      <c r="CL274" s="5"/>
      <c r="CM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</row>
    <row r="275" spans="23:116" ht="12.75">
      <c r="W275" s="5"/>
      <c r="X275" s="5"/>
      <c r="Y275" s="5"/>
      <c r="Z275" s="5"/>
      <c r="BZ275" s="5"/>
      <c r="CA275" s="5"/>
      <c r="CB275" s="5"/>
      <c r="CC275" s="5"/>
      <c r="CE275" s="5"/>
      <c r="CF275" s="5"/>
      <c r="CG275" s="5"/>
      <c r="CH275" s="5"/>
      <c r="CJ275" s="5"/>
      <c r="CK275" s="5"/>
      <c r="CL275" s="5"/>
      <c r="CM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</row>
    <row r="276" spans="23:116" ht="12.75">
      <c r="W276" s="5"/>
      <c r="X276" s="5"/>
      <c r="Y276" s="5"/>
      <c r="Z276" s="5"/>
      <c r="BZ276" s="5"/>
      <c r="CA276" s="5"/>
      <c r="CB276" s="5"/>
      <c r="CC276" s="5"/>
      <c r="CE276" s="5"/>
      <c r="CF276" s="5"/>
      <c r="CG276" s="5"/>
      <c r="CH276" s="5"/>
      <c r="CJ276" s="5"/>
      <c r="CK276" s="5"/>
      <c r="CL276" s="5"/>
      <c r="CM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</row>
    <row r="277" spans="23:116" ht="12.75">
      <c r="W277" s="5"/>
      <c r="X277" s="5"/>
      <c r="Y277" s="5"/>
      <c r="Z277" s="5"/>
      <c r="BZ277" s="5"/>
      <c r="CA277" s="5"/>
      <c r="CB277" s="5"/>
      <c r="CC277" s="5"/>
      <c r="CE277" s="5"/>
      <c r="CF277" s="5"/>
      <c r="CG277" s="5"/>
      <c r="CH277" s="5"/>
      <c r="CJ277" s="5"/>
      <c r="CK277" s="5"/>
      <c r="CL277" s="5"/>
      <c r="CM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</row>
    <row r="278" spans="23:116" ht="12.75">
      <c r="W278" s="5"/>
      <c r="X278" s="5"/>
      <c r="Y278" s="5"/>
      <c r="Z278" s="5"/>
      <c r="BZ278" s="5"/>
      <c r="CA278" s="5"/>
      <c r="CB278" s="5"/>
      <c r="CC278" s="5"/>
      <c r="CE278" s="5"/>
      <c r="CF278" s="5"/>
      <c r="CG278" s="5"/>
      <c r="CH278" s="5"/>
      <c r="CJ278" s="5"/>
      <c r="CK278" s="5"/>
      <c r="CL278" s="5"/>
      <c r="CM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</row>
    <row r="279" spans="23:116" ht="12.75">
      <c r="W279" s="5"/>
      <c r="X279" s="5"/>
      <c r="Y279" s="5"/>
      <c r="Z279" s="5"/>
      <c r="BZ279" s="5"/>
      <c r="CA279" s="5"/>
      <c r="CB279" s="5"/>
      <c r="CC279" s="5"/>
      <c r="CE279" s="5"/>
      <c r="CF279" s="5"/>
      <c r="CG279" s="5"/>
      <c r="CH279" s="5"/>
      <c r="CJ279" s="5"/>
      <c r="CK279" s="5"/>
      <c r="CL279" s="5"/>
      <c r="CM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</row>
    <row r="280" spans="23:116" ht="12.75">
      <c r="W280" s="5"/>
      <c r="X280" s="5"/>
      <c r="Y280" s="5"/>
      <c r="Z280" s="5"/>
      <c r="BZ280" s="5"/>
      <c r="CA280" s="5"/>
      <c r="CB280" s="5"/>
      <c r="CC280" s="5"/>
      <c r="CE280" s="5"/>
      <c r="CF280" s="5"/>
      <c r="CG280" s="5"/>
      <c r="CH280" s="5"/>
      <c r="CJ280" s="5"/>
      <c r="CK280" s="5"/>
      <c r="CL280" s="5"/>
      <c r="CM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</row>
    <row r="281" spans="23:116" ht="12.75">
      <c r="W281" s="5"/>
      <c r="X281" s="5"/>
      <c r="Y281" s="5"/>
      <c r="Z281" s="5"/>
      <c r="BZ281" s="5"/>
      <c r="CA281" s="5"/>
      <c r="CB281" s="5"/>
      <c r="CC281" s="5"/>
      <c r="CE281" s="5"/>
      <c r="CF281" s="5"/>
      <c r="CG281" s="5"/>
      <c r="CH281" s="5"/>
      <c r="CJ281" s="5"/>
      <c r="CK281" s="5"/>
      <c r="CL281" s="5"/>
      <c r="CM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</row>
    <row r="282" spans="23:116" ht="12.75">
      <c r="W282" s="5"/>
      <c r="X282" s="5"/>
      <c r="Y282" s="5"/>
      <c r="Z282" s="5"/>
      <c r="BZ282" s="5"/>
      <c r="CA282" s="5"/>
      <c r="CB282" s="5"/>
      <c r="CC282" s="5"/>
      <c r="CE282" s="5"/>
      <c r="CF282" s="5"/>
      <c r="CG282" s="5"/>
      <c r="CH282" s="5"/>
      <c r="CJ282" s="5"/>
      <c r="CK282" s="5"/>
      <c r="CL282" s="5"/>
      <c r="CM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</row>
    <row r="283" spans="23:116" ht="12.75">
      <c r="W283" s="5"/>
      <c r="X283" s="5"/>
      <c r="Y283" s="5"/>
      <c r="Z283" s="5"/>
      <c r="BZ283" s="5"/>
      <c r="CA283" s="5"/>
      <c r="CB283" s="5"/>
      <c r="CC283" s="5"/>
      <c r="CE283" s="5"/>
      <c r="CF283" s="5"/>
      <c r="CG283" s="5"/>
      <c r="CH283" s="5"/>
      <c r="CJ283" s="5"/>
      <c r="CK283" s="5"/>
      <c r="CL283" s="5"/>
      <c r="CM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</row>
    <row r="284" spans="23:116" ht="12.75">
      <c r="W284" s="5"/>
      <c r="X284" s="5"/>
      <c r="Y284" s="5"/>
      <c r="Z284" s="5"/>
      <c r="BZ284" s="5"/>
      <c r="CA284" s="5"/>
      <c r="CB284" s="5"/>
      <c r="CC284" s="5"/>
      <c r="CE284" s="5"/>
      <c r="CF284" s="5"/>
      <c r="CG284" s="5"/>
      <c r="CH284" s="5"/>
      <c r="CJ284" s="5"/>
      <c r="CK284" s="5"/>
      <c r="CL284" s="5"/>
      <c r="CM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</row>
    <row r="285" spans="23:116" ht="12.75">
      <c r="W285" s="5"/>
      <c r="X285" s="5"/>
      <c r="Y285" s="5"/>
      <c r="Z285" s="5"/>
      <c r="BZ285" s="5"/>
      <c r="CA285" s="5"/>
      <c r="CB285" s="5"/>
      <c r="CC285" s="5"/>
      <c r="CE285" s="5"/>
      <c r="CF285" s="5"/>
      <c r="CG285" s="5"/>
      <c r="CH285" s="5"/>
      <c r="CJ285" s="5"/>
      <c r="CK285" s="5"/>
      <c r="CL285" s="5"/>
      <c r="CM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</row>
    <row r="286" spans="23:116" ht="12.75">
      <c r="W286" s="5"/>
      <c r="X286" s="5"/>
      <c r="Y286" s="5"/>
      <c r="Z286" s="5"/>
      <c r="BZ286" s="5"/>
      <c r="CA286" s="5"/>
      <c r="CB286" s="5"/>
      <c r="CC286" s="5"/>
      <c r="CE286" s="5"/>
      <c r="CF286" s="5"/>
      <c r="CG286" s="5"/>
      <c r="CH286" s="5"/>
      <c r="CJ286" s="5"/>
      <c r="CK286" s="5"/>
      <c r="CL286" s="5"/>
      <c r="CM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</row>
    <row r="287" spans="23:116" ht="12.75">
      <c r="W287" s="5"/>
      <c r="X287" s="5"/>
      <c r="Y287" s="5"/>
      <c r="Z287" s="5"/>
      <c r="BZ287" s="5"/>
      <c r="CA287" s="5"/>
      <c r="CB287" s="5"/>
      <c r="CC287" s="5"/>
      <c r="CE287" s="5"/>
      <c r="CF287" s="5"/>
      <c r="CG287" s="5"/>
      <c r="CH287" s="5"/>
      <c r="CJ287" s="5"/>
      <c r="CK287" s="5"/>
      <c r="CL287" s="5"/>
      <c r="CM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</row>
    <row r="288" spans="23:116" ht="12.75">
      <c r="W288" s="5"/>
      <c r="X288" s="5"/>
      <c r="Y288" s="5"/>
      <c r="Z288" s="5"/>
      <c r="BZ288" s="5"/>
      <c r="CA288" s="5"/>
      <c r="CB288" s="5"/>
      <c r="CC288" s="5"/>
      <c r="CE288" s="5"/>
      <c r="CF288" s="5"/>
      <c r="CG288" s="5"/>
      <c r="CH288" s="5"/>
      <c r="CJ288" s="5"/>
      <c r="CK288" s="5"/>
      <c r="CL288" s="5"/>
      <c r="CM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</row>
    <row r="289" spans="23:116" ht="12.75">
      <c r="W289" s="5"/>
      <c r="X289" s="5"/>
      <c r="Y289" s="5"/>
      <c r="Z289" s="5"/>
      <c r="BZ289" s="5"/>
      <c r="CA289" s="5"/>
      <c r="CB289" s="5"/>
      <c r="CC289" s="5"/>
      <c r="CE289" s="5"/>
      <c r="CF289" s="5"/>
      <c r="CG289" s="5"/>
      <c r="CH289" s="5"/>
      <c r="CJ289" s="5"/>
      <c r="CK289" s="5"/>
      <c r="CL289" s="5"/>
      <c r="CM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</row>
    <row r="290" spans="23:116" ht="12.75">
      <c r="W290" s="5"/>
      <c r="X290" s="5"/>
      <c r="Y290" s="5"/>
      <c r="Z290" s="5"/>
      <c r="BZ290" s="5"/>
      <c r="CA290" s="5"/>
      <c r="CB290" s="5"/>
      <c r="CC290" s="5"/>
      <c r="CE290" s="5"/>
      <c r="CF290" s="5"/>
      <c r="CG290" s="5"/>
      <c r="CH290" s="5"/>
      <c r="CJ290" s="5"/>
      <c r="CK290" s="5"/>
      <c r="CL290" s="5"/>
      <c r="CM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</row>
    <row r="291" spans="23:116" ht="12.75">
      <c r="W291" s="5"/>
      <c r="X291" s="5"/>
      <c r="Y291" s="5"/>
      <c r="Z291" s="5"/>
      <c r="BZ291" s="5"/>
      <c r="CA291" s="5"/>
      <c r="CB291" s="5"/>
      <c r="CC291" s="5"/>
      <c r="CE291" s="5"/>
      <c r="CF291" s="5"/>
      <c r="CG291" s="5"/>
      <c r="CH291" s="5"/>
      <c r="CJ291" s="5"/>
      <c r="CK291" s="5"/>
      <c r="CL291" s="5"/>
      <c r="CM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</row>
    <row r="292" spans="23:116" ht="12.75">
      <c r="W292" s="5"/>
      <c r="X292" s="5"/>
      <c r="Y292" s="5"/>
      <c r="Z292" s="5"/>
      <c r="BZ292" s="5"/>
      <c r="CA292" s="5"/>
      <c r="CB292" s="5"/>
      <c r="CC292" s="5"/>
      <c r="CE292" s="5"/>
      <c r="CF292" s="5"/>
      <c r="CG292" s="5"/>
      <c r="CH292" s="5"/>
      <c r="CJ292" s="5"/>
      <c r="CK292" s="5"/>
      <c r="CL292" s="5"/>
      <c r="CM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</row>
    <row r="293" spans="23:116" ht="12.75">
      <c r="W293" s="5"/>
      <c r="X293" s="5"/>
      <c r="Y293" s="5"/>
      <c r="Z293" s="5"/>
      <c r="BZ293" s="5"/>
      <c r="CA293" s="5"/>
      <c r="CB293" s="5"/>
      <c r="CC293" s="5"/>
      <c r="CE293" s="5"/>
      <c r="CF293" s="5"/>
      <c r="CG293" s="5"/>
      <c r="CH293" s="5"/>
      <c r="CJ293" s="5"/>
      <c r="CK293" s="5"/>
      <c r="CL293" s="5"/>
      <c r="CM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</row>
    <row r="294" spans="23:116" ht="12.75">
      <c r="W294" s="5"/>
      <c r="X294" s="5"/>
      <c r="Y294" s="5"/>
      <c r="Z294" s="5"/>
      <c r="BZ294" s="5"/>
      <c r="CA294" s="5"/>
      <c r="CB294" s="5"/>
      <c r="CC294" s="5"/>
      <c r="CE294" s="5"/>
      <c r="CF294" s="5"/>
      <c r="CG294" s="5"/>
      <c r="CH294" s="5"/>
      <c r="CJ294" s="5"/>
      <c r="CK294" s="5"/>
      <c r="CL294" s="5"/>
      <c r="CM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</row>
    <row r="295" spans="23:116" ht="12.75">
      <c r="W295" s="5"/>
      <c r="X295" s="5"/>
      <c r="Y295" s="5"/>
      <c r="Z295" s="5"/>
      <c r="BZ295" s="5"/>
      <c r="CA295" s="5"/>
      <c r="CB295" s="5"/>
      <c r="CC295" s="5"/>
      <c r="CE295" s="5"/>
      <c r="CF295" s="5"/>
      <c r="CG295" s="5"/>
      <c r="CH295" s="5"/>
      <c r="CJ295" s="5"/>
      <c r="CK295" s="5"/>
      <c r="CL295" s="5"/>
      <c r="CM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</row>
    <row r="296" spans="23:116" ht="12.75">
      <c r="W296" s="5"/>
      <c r="X296" s="5"/>
      <c r="Y296" s="5"/>
      <c r="Z296" s="5"/>
      <c r="BZ296" s="5"/>
      <c r="CA296" s="5"/>
      <c r="CB296" s="5"/>
      <c r="CC296" s="5"/>
      <c r="CE296" s="5"/>
      <c r="CF296" s="5"/>
      <c r="CG296" s="5"/>
      <c r="CH296" s="5"/>
      <c r="CJ296" s="5"/>
      <c r="CK296" s="5"/>
      <c r="CL296" s="5"/>
      <c r="CM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</row>
    <row r="297" spans="23:116" ht="12.75">
      <c r="W297" s="5"/>
      <c r="X297" s="5"/>
      <c r="Y297" s="5"/>
      <c r="Z297" s="5"/>
      <c r="BZ297" s="5"/>
      <c r="CA297" s="5"/>
      <c r="CB297" s="5"/>
      <c r="CC297" s="5"/>
      <c r="CE297" s="5"/>
      <c r="CF297" s="5"/>
      <c r="CG297" s="5"/>
      <c r="CH297" s="5"/>
      <c r="CJ297" s="5"/>
      <c r="CK297" s="5"/>
      <c r="CL297" s="5"/>
      <c r="CM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</row>
    <row r="298" spans="23:116" ht="12.75">
      <c r="W298" s="5"/>
      <c r="X298" s="5"/>
      <c r="Y298" s="5"/>
      <c r="Z298" s="5"/>
      <c r="BZ298" s="5"/>
      <c r="CA298" s="5"/>
      <c r="CB298" s="5"/>
      <c r="CC298" s="5"/>
      <c r="CE298" s="5"/>
      <c r="CF298" s="5"/>
      <c r="CG298" s="5"/>
      <c r="CH298" s="5"/>
      <c r="CJ298" s="5"/>
      <c r="CK298" s="5"/>
      <c r="CL298" s="5"/>
      <c r="CM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</row>
    <row r="299" spans="23:116" ht="12.75">
      <c r="W299" s="5"/>
      <c r="X299" s="5"/>
      <c r="Y299" s="5"/>
      <c r="Z299" s="5"/>
      <c r="BZ299" s="5"/>
      <c r="CA299" s="5"/>
      <c r="CB299" s="5"/>
      <c r="CC299" s="5"/>
      <c r="CE299" s="5"/>
      <c r="CF299" s="5"/>
      <c r="CG299" s="5"/>
      <c r="CH299" s="5"/>
      <c r="CJ299" s="5"/>
      <c r="CK299" s="5"/>
      <c r="CL299" s="5"/>
      <c r="CM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</row>
    <row r="300" spans="23:116" ht="12.75">
      <c r="W300" s="5"/>
      <c r="X300" s="5"/>
      <c r="Y300" s="5"/>
      <c r="Z300" s="5"/>
      <c r="BZ300" s="5"/>
      <c r="CA300" s="5"/>
      <c r="CB300" s="5"/>
      <c r="CC300" s="5"/>
      <c r="CE300" s="5"/>
      <c r="CF300" s="5"/>
      <c r="CG300" s="5"/>
      <c r="CH300" s="5"/>
      <c r="CJ300" s="5"/>
      <c r="CK300" s="5"/>
      <c r="CL300" s="5"/>
      <c r="CM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</row>
    <row r="301" spans="23:116" ht="12.75">
      <c r="W301" s="5"/>
      <c r="X301" s="5"/>
      <c r="Y301" s="5"/>
      <c r="Z301" s="5"/>
      <c r="BZ301" s="5"/>
      <c r="CA301" s="5"/>
      <c r="CB301" s="5"/>
      <c r="CC301" s="5"/>
      <c r="CE301" s="5"/>
      <c r="CF301" s="5"/>
      <c r="CG301" s="5"/>
      <c r="CH301" s="5"/>
      <c r="CJ301" s="5"/>
      <c r="CK301" s="5"/>
      <c r="CL301" s="5"/>
      <c r="CM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</row>
    <row r="302" spans="23:116" ht="12.75">
      <c r="W302" s="5"/>
      <c r="X302" s="5"/>
      <c r="Y302" s="5"/>
      <c r="Z302" s="5"/>
      <c r="BZ302" s="5"/>
      <c r="CA302" s="5"/>
      <c r="CB302" s="5"/>
      <c r="CC302" s="5"/>
      <c r="CE302" s="5"/>
      <c r="CF302" s="5"/>
      <c r="CG302" s="5"/>
      <c r="CH302" s="5"/>
      <c r="CJ302" s="5"/>
      <c r="CK302" s="5"/>
      <c r="CL302" s="5"/>
      <c r="CM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</row>
    <row r="303" spans="23:116" ht="12.75">
      <c r="W303" s="5"/>
      <c r="X303" s="5"/>
      <c r="Y303" s="5"/>
      <c r="Z303" s="5"/>
      <c r="BZ303" s="5"/>
      <c r="CA303" s="5"/>
      <c r="CB303" s="5"/>
      <c r="CC303" s="5"/>
      <c r="CE303" s="5"/>
      <c r="CF303" s="5"/>
      <c r="CG303" s="5"/>
      <c r="CH303" s="5"/>
      <c r="CJ303" s="5"/>
      <c r="CK303" s="5"/>
      <c r="CL303" s="5"/>
      <c r="CM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</row>
    <row r="304" spans="23:116" ht="12.75">
      <c r="W304" s="5"/>
      <c r="X304" s="5"/>
      <c r="Y304" s="5"/>
      <c r="Z304" s="5"/>
      <c r="BZ304" s="5"/>
      <c r="CA304" s="5"/>
      <c r="CB304" s="5"/>
      <c r="CC304" s="5"/>
      <c r="CE304" s="5"/>
      <c r="CF304" s="5"/>
      <c r="CG304" s="5"/>
      <c r="CH304" s="5"/>
      <c r="CJ304" s="5"/>
      <c r="CK304" s="5"/>
      <c r="CL304" s="5"/>
      <c r="CM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</row>
    <row r="305" spans="23:116" ht="12.75">
      <c r="W305" s="5"/>
      <c r="X305" s="5"/>
      <c r="Y305" s="5"/>
      <c r="Z305" s="5"/>
      <c r="BZ305" s="5"/>
      <c r="CA305" s="5"/>
      <c r="CB305" s="5"/>
      <c r="CC305" s="5"/>
      <c r="CE305" s="5"/>
      <c r="CF305" s="5"/>
      <c r="CG305" s="5"/>
      <c r="CH305" s="5"/>
      <c r="CJ305" s="5"/>
      <c r="CK305" s="5"/>
      <c r="CL305" s="5"/>
      <c r="CM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</row>
    <row r="306" spans="23:116" ht="12.75">
      <c r="W306" s="5"/>
      <c r="X306" s="5"/>
      <c r="Y306" s="5"/>
      <c r="Z306" s="5"/>
      <c r="BZ306" s="5"/>
      <c r="CA306" s="5"/>
      <c r="CB306" s="5"/>
      <c r="CC306" s="5"/>
      <c r="CE306" s="5"/>
      <c r="CF306" s="5"/>
      <c r="CG306" s="5"/>
      <c r="CH306" s="5"/>
      <c r="CJ306" s="5"/>
      <c r="CK306" s="5"/>
      <c r="CL306" s="5"/>
      <c r="CM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</row>
    <row r="307" spans="23:116" ht="12.75">
      <c r="W307" s="5"/>
      <c r="X307" s="5"/>
      <c r="Y307" s="5"/>
      <c r="Z307" s="5"/>
      <c r="BZ307" s="5"/>
      <c r="CA307" s="5"/>
      <c r="CB307" s="5"/>
      <c r="CC307" s="5"/>
      <c r="CE307" s="5"/>
      <c r="CF307" s="5"/>
      <c r="CG307" s="5"/>
      <c r="CH307" s="5"/>
      <c r="CJ307" s="5"/>
      <c r="CK307" s="5"/>
      <c r="CL307" s="5"/>
      <c r="CM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</row>
    <row r="308" spans="23:116" ht="12.75">
      <c r="W308" s="5"/>
      <c r="X308" s="5"/>
      <c r="Y308" s="5"/>
      <c r="Z308" s="5"/>
      <c r="BZ308" s="5"/>
      <c r="CA308" s="5"/>
      <c r="CB308" s="5"/>
      <c r="CC308" s="5"/>
      <c r="CE308" s="5"/>
      <c r="CF308" s="5"/>
      <c r="CG308" s="5"/>
      <c r="CH308" s="5"/>
      <c r="CJ308" s="5"/>
      <c r="CK308" s="5"/>
      <c r="CL308" s="5"/>
      <c r="CM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</row>
    <row r="309" spans="23:116" ht="12.75">
      <c r="W309" s="5"/>
      <c r="X309" s="5"/>
      <c r="Y309" s="5"/>
      <c r="Z309" s="5"/>
      <c r="BZ309" s="5"/>
      <c r="CA309" s="5"/>
      <c r="CB309" s="5"/>
      <c r="CC309" s="5"/>
      <c r="CE309" s="5"/>
      <c r="CF309" s="5"/>
      <c r="CG309" s="5"/>
      <c r="CH309" s="5"/>
      <c r="CJ309" s="5"/>
      <c r="CK309" s="5"/>
      <c r="CL309" s="5"/>
      <c r="CM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</row>
    <row r="310" spans="23:116" ht="12.75">
      <c r="W310" s="5"/>
      <c r="X310" s="5"/>
      <c r="Y310" s="5"/>
      <c r="Z310" s="5"/>
      <c r="BZ310" s="5"/>
      <c r="CA310" s="5"/>
      <c r="CB310" s="5"/>
      <c r="CC310" s="5"/>
      <c r="CE310" s="5"/>
      <c r="CF310" s="5"/>
      <c r="CG310" s="5"/>
      <c r="CH310" s="5"/>
      <c r="CJ310" s="5"/>
      <c r="CK310" s="5"/>
      <c r="CL310" s="5"/>
      <c r="CM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</row>
    <row r="311" spans="23:116" ht="12.75">
      <c r="W311" s="5"/>
      <c r="X311" s="5"/>
      <c r="Y311" s="5"/>
      <c r="Z311" s="5"/>
      <c r="BZ311" s="5"/>
      <c r="CA311" s="5"/>
      <c r="CB311" s="5"/>
      <c r="CC311" s="5"/>
      <c r="CE311" s="5"/>
      <c r="CF311" s="5"/>
      <c r="CG311" s="5"/>
      <c r="CH311" s="5"/>
      <c r="CJ311" s="5"/>
      <c r="CK311" s="5"/>
      <c r="CL311" s="5"/>
      <c r="CM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</row>
    <row r="312" spans="23:116" ht="12.75">
      <c r="W312" s="5"/>
      <c r="X312" s="5"/>
      <c r="Y312" s="5"/>
      <c r="Z312" s="5"/>
      <c r="BZ312" s="5"/>
      <c r="CA312" s="5"/>
      <c r="CB312" s="5"/>
      <c r="CC312" s="5"/>
      <c r="CE312" s="5"/>
      <c r="CF312" s="5"/>
      <c r="CG312" s="5"/>
      <c r="CH312" s="5"/>
      <c r="CJ312" s="5"/>
      <c r="CK312" s="5"/>
      <c r="CL312" s="5"/>
      <c r="CM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</row>
    <row r="313" spans="23:116" ht="12.75">
      <c r="W313" s="5"/>
      <c r="X313" s="5"/>
      <c r="Y313" s="5"/>
      <c r="Z313" s="5"/>
      <c r="BZ313" s="5"/>
      <c r="CA313" s="5"/>
      <c r="CB313" s="5"/>
      <c r="CC313" s="5"/>
      <c r="CE313" s="5"/>
      <c r="CF313" s="5"/>
      <c r="CG313" s="5"/>
      <c r="CH313" s="5"/>
      <c r="CJ313" s="5"/>
      <c r="CK313" s="5"/>
      <c r="CL313" s="5"/>
      <c r="CM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</row>
    <row r="314" spans="23:116" ht="12.75">
      <c r="W314" s="5"/>
      <c r="X314" s="5"/>
      <c r="Y314" s="5"/>
      <c r="Z314" s="5"/>
      <c r="BZ314" s="5"/>
      <c r="CA314" s="5"/>
      <c r="CB314" s="5"/>
      <c r="CC314" s="5"/>
      <c r="CE314" s="5"/>
      <c r="CF314" s="5"/>
      <c r="CG314" s="5"/>
      <c r="CH314" s="5"/>
      <c r="CJ314" s="5"/>
      <c r="CK314" s="5"/>
      <c r="CL314" s="5"/>
      <c r="CM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</row>
    <row r="315" spans="23:116" ht="12.75">
      <c r="W315" s="5"/>
      <c r="X315" s="5"/>
      <c r="Y315" s="5"/>
      <c r="Z315" s="5"/>
      <c r="BZ315" s="5"/>
      <c r="CA315" s="5"/>
      <c r="CB315" s="5"/>
      <c r="CC315" s="5"/>
      <c r="CE315" s="5"/>
      <c r="CF315" s="5"/>
      <c r="CG315" s="5"/>
      <c r="CH315" s="5"/>
      <c r="CJ315" s="5"/>
      <c r="CK315" s="5"/>
      <c r="CL315" s="5"/>
      <c r="CM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</row>
    <row r="316" spans="23:116" ht="12.75">
      <c r="W316" s="5"/>
      <c r="X316" s="5"/>
      <c r="Y316" s="5"/>
      <c r="Z316" s="5"/>
      <c r="BZ316" s="5"/>
      <c r="CA316" s="5"/>
      <c r="CB316" s="5"/>
      <c r="CC316" s="5"/>
      <c r="CE316" s="5"/>
      <c r="CF316" s="5"/>
      <c r="CG316" s="5"/>
      <c r="CH316" s="5"/>
      <c r="CJ316" s="5"/>
      <c r="CK316" s="5"/>
      <c r="CL316" s="5"/>
      <c r="CM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</row>
    <row r="317" spans="23:116" ht="12.75">
      <c r="W317" s="5"/>
      <c r="X317" s="5"/>
      <c r="Y317" s="5"/>
      <c r="Z317" s="5"/>
      <c r="BZ317" s="5"/>
      <c r="CA317" s="5"/>
      <c r="CB317" s="5"/>
      <c r="CC317" s="5"/>
      <c r="CE317" s="5"/>
      <c r="CF317" s="5"/>
      <c r="CG317" s="5"/>
      <c r="CH317" s="5"/>
      <c r="CJ317" s="5"/>
      <c r="CK317" s="5"/>
      <c r="CL317" s="5"/>
      <c r="CM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</row>
    <row r="318" spans="23:116" ht="12.75">
      <c r="W318" s="5"/>
      <c r="X318" s="5"/>
      <c r="Y318" s="5"/>
      <c r="Z318" s="5"/>
      <c r="BZ318" s="5"/>
      <c r="CA318" s="5"/>
      <c r="CB318" s="5"/>
      <c r="CC318" s="5"/>
      <c r="CE318" s="5"/>
      <c r="CF318" s="5"/>
      <c r="CG318" s="5"/>
      <c r="CH318" s="5"/>
      <c r="CJ318" s="5"/>
      <c r="CK318" s="5"/>
      <c r="CL318" s="5"/>
      <c r="CM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</row>
    <row r="319" spans="23:116" ht="12.75">
      <c r="W319" s="5"/>
      <c r="X319" s="5"/>
      <c r="Y319" s="5"/>
      <c r="Z319" s="5"/>
      <c r="BZ319" s="5"/>
      <c r="CA319" s="5"/>
      <c r="CB319" s="5"/>
      <c r="CC319" s="5"/>
      <c r="CE319" s="5"/>
      <c r="CF319" s="5"/>
      <c r="CG319" s="5"/>
      <c r="CH319" s="5"/>
      <c r="CJ319" s="5"/>
      <c r="CK319" s="5"/>
      <c r="CL319" s="5"/>
      <c r="CM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</row>
    <row r="320" spans="23:116" ht="12.75">
      <c r="W320" s="5"/>
      <c r="X320" s="5"/>
      <c r="Y320" s="5"/>
      <c r="Z320" s="5"/>
      <c r="BZ320" s="5"/>
      <c r="CA320" s="5"/>
      <c r="CB320" s="5"/>
      <c r="CC320" s="5"/>
      <c r="CE320" s="5"/>
      <c r="CF320" s="5"/>
      <c r="CG320" s="5"/>
      <c r="CH320" s="5"/>
      <c r="CJ320" s="5"/>
      <c r="CK320" s="5"/>
      <c r="CL320" s="5"/>
      <c r="CM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</row>
    <row r="321" spans="23:116" ht="12.75">
      <c r="W321" s="5"/>
      <c r="X321" s="5"/>
      <c r="Y321" s="5"/>
      <c r="Z321" s="5"/>
      <c r="BZ321" s="5"/>
      <c r="CA321" s="5"/>
      <c r="CB321" s="5"/>
      <c r="CC321" s="5"/>
      <c r="CE321" s="5"/>
      <c r="CF321" s="5"/>
      <c r="CG321" s="5"/>
      <c r="CH321" s="5"/>
      <c r="CJ321" s="5"/>
      <c r="CK321" s="5"/>
      <c r="CL321" s="5"/>
      <c r="CM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</row>
    <row r="322" spans="23:116" ht="12.75">
      <c r="W322" s="5"/>
      <c r="X322" s="5"/>
      <c r="Y322" s="5"/>
      <c r="Z322" s="5"/>
      <c r="BZ322" s="5"/>
      <c r="CA322" s="5"/>
      <c r="CB322" s="5"/>
      <c r="CC322" s="5"/>
      <c r="CE322" s="5"/>
      <c r="CF322" s="5"/>
      <c r="CG322" s="5"/>
      <c r="CH322" s="5"/>
      <c r="CJ322" s="5"/>
      <c r="CK322" s="5"/>
      <c r="CL322" s="5"/>
      <c r="CM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</row>
    <row r="323" spans="23:116" ht="12.75">
      <c r="W323" s="5"/>
      <c r="X323" s="5"/>
      <c r="Y323" s="5"/>
      <c r="Z323" s="5"/>
      <c r="BZ323" s="5"/>
      <c r="CA323" s="5"/>
      <c r="CB323" s="5"/>
      <c r="CC323" s="5"/>
      <c r="CE323" s="5"/>
      <c r="CF323" s="5"/>
      <c r="CG323" s="5"/>
      <c r="CH323" s="5"/>
      <c r="CJ323" s="5"/>
      <c r="CK323" s="5"/>
      <c r="CL323" s="5"/>
      <c r="CM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</row>
    <row r="324" spans="23:116" ht="12.75">
      <c r="W324" s="5"/>
      <c r="X324" s="5"/>
      <c r="Y324" s="5"/>
      <c r="Z324" s="5"/>
      <c r="BZ324" s="5"/>
      <c r="CA324" s="5"/>
      <c r="CB324" s="5"/>
      <c r="CC324" s="5"/>
      <c r="CE324" s="5"/>
      <c r="CF324" s="5"/>
      <c r="CG324" s="5"/>
      <c r="CH324" s="5"/>
      <c r="CJ324" s="5"/>
      <c r="CK324" s="5"/>
      <c r="CL324" s="5"/>
      <c r="CM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</row>
    <row r="325" spans="23:116" ht="12.75">
      <c r="W325" s="5"/>
      <c r="X325" s="5"/>
      <c r="Y325" s="5"/>
      <c r="Z325" s="5"/>
      <c r="BZ325" s="5"/>
      <c r="CA325" s="5"/>
      <c r="CB325" s="5"/>
      <c r="CC325" s="5"/>
      <c r="CE325" s="5"/>
      <c r="CF325" s="5"/>
      <c r="CG325" s="5"/>
      <c r="CH325" s="5"/>
      <c r="CJ325" s="5"/>
      <c r="CK325" s="5"/>
      <c r="CL325" s="5"/>
      <c r="CM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</row>
    <row r="326" spans="23:116" ht="12.75">
      <c r="W326" s="5"/>
      <c r="X326" s="5"/>
      <c r="Y326" s="5"/>
      <c r="Z326" s="5"/>
      <c r="BZ326" s="5"/>
      <c r="CA326" s="5"/>
      <c r="CB326" s="5"/>
      <c r="CC326" s="5"/>
      <c r="CE326" s="5"/>
      <c r="CF326" s="5"/>
      <c r="CG326" s="5"/>
      <c r="CH326" s="5"/>
      <c r="CJ326" s="5"/>
      <c r="CK326" s="5"/>
      <c r="CL326" s="5"/>
      <c r="CM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</row>
    <row r="327" spans="23:116" ht="12.75">
      <c r="W327" s="5"/>
      <c r="X327" s="5"/>
      <c r="Y327" s="5"/>
      <c r="Z327" s="5"/>
      <c r="BZ327" s="5"/>
      <c r="CA327" s="5"/>
      <c r="CB327" s="5"/>
      <c r="CC327" s="5"/>
      <c r="CE327" s="5"/>
      <c r="CF327" s="5"/>
      <c r="CG327" s="5"/>
      <c r="CH327" s="5"/>
      <c r="CJ327" s="5"/>
      <c r="CK327" s="5"/>
      <c r="CL327" s="5"/>
      <c r="CM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</row>
    <row r="328" spans="23:116" ht="12.75">
      <c r="W328" s="5"/>
      <c r="X328" s="5"/>
      <c r="Y328" s="5"/>
      <c r="Z328" s="5"/>
      <c r="BZ328" s="5"/>
      <c r="CA328" s="5"/>
      <c r="CB328" s="5"/>
      <c r="CC328" s="5"/>
      <c r="CE328" s="5"/>
      <c r="CF328" s="5"/>
      <c r="CG328" s="5"/>
      <c r="CH328" s="5"/>
      <c r="CJ328" s="5"/>
      <c r="CK328" s="5"/>
      <c r="CL328" s="5"/>
      <c r="CM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</row>
    <row r="329" spans="23:116" ht="12.75">
      <c r="W329" s="5"/>
      <c r="X329" s="5"/>
      <c r="Y329" s="5"/>
      <c r="Z329" s="5"/>
      <c r="BZ329" s="5"/>
      <c r="CA329" s="5"/>
      <c r="CB329" s="5"/>
      <c r="CC329" s="5"/>
      <c r="CE329" s="5"/>
      <c r="CF329" s="5"/>
      <c r="CG329" s="5"/>
      <c r="CH329" s="5"/>
      <c r="CJ329" s="5"/>
      <c r="CK329" s="5"/>
      <c r="CL329" s="5"/>
      <c r="CM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</row>
    <row r="330" spans="23:116" ht="12.75">
      <c r="W330" s="5"/>
      <c r="X330" s="5"/>
      <c r="Y330" s="5"/>
      <c r="Z330" s="5"/>
      <c r="BZ330" s="5"/>
      <c r="CA330" s="5"/>
      <c r="CB330" s="5"/>
      <c r="CC330" s="5"/>
      <c r="CE330" s="5"/>
      <c r="CF330" s="5"/>
      <c r="CG330" s="5"/>
      <c r="CH330" s="5"/>
      <c r="CJ330" s="5"/>
      <c r="CK330" s="5"/>
      <c r="CL330" s="5"/>
      <c r="CM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</row>
    <row r="331" spans="23:116" ht="12.75">
      <c r="W331" s="5"/>
      <c r="X331" s="5"/>
      <c r="Y331" s="5"/>
      <c r="Z331" s="5"/>
      <c r="BZ331" s="5"/>
      <c r="CA331" s="5"/>
      <c r="CB331" s="5"/>
      <c r="CC331" s="5"/>
      <c r="CE331" s="5"/>
      <c r="CF331" s="5"/>
      <c r="CG331" s="5"/>
      <c r="CH331" s="5"/>
      <c r="CJ331" s="5"/>
      <c r="CK331" s="5"/>
      <c r="CL331" s="5"/>
      <c r="CM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</row>
    <row r="332" spans="23:116" ht="12.75">
      <c r="W332" s="5"/>
      <c r="X332" s="5"/>
      <c r="Y332" s="5"/>
      <c r="Z332" s="5"/>
      <c r="BZ332" s="5"/>
      <c r="CA332" s="5"/>
      <c r="CB332" s="5"/>
      <c r="CC332" s="5"/>
      <c r="CE332" s="5"/>
      <c r="CF332" s="5"/>
      <c r="CG332" s="5"/>
      <c r="CH332" s="5"/>
      <c r="CJ332" s="5"/>
      <c r="CK332" s="5"/>
      <c r="CL332" s="5"/>
      <c r="CM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</row>
    <row r="333" spans="23:116" ht="12.75">
      <c r="W333" s="5"/>
      <c r="X333" s="5"/>
      <c r="Y333" s="5"/>
      <c r="Z333" s="5"/>
      <c r="BZ333" s="5"/>
      <c r="CA333" s="5"/>
      <c r="CB333" s="5"/>
      <c r="CC333" s="5"/>
      <c r="CE333" s="5"/>
      <c r="CF333" s="5"/>
      <c r="CG333" s="5"/>
      <c r="CH333" s="5"/>
      <c r="CJ333" s="5"/>
      <c r="CK333" s="5"/>
      <c r="CL333" s="5"/>
      <c r="CM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</row>
    <row r="334" spans="23:116" ht="12.75">
      <c r="W334" s="5"/>
      <c r="X334" s="5"/>
      <c r="Y334" s="5"/>
      <c r="Z334" s="5"/>
      <c r="BZ334" s="5"/>
      <c r="CA334" s="5"/>
      <c r="CB334" s="5"/>
      <c r="CC334" s="5"/>
      <c r="CE334" s="5"/>
      <c r="CF334" s="5"/>
      <c r="CG334" s="5"/>
      <c r="CH334" s="5"/>
      <c r="CJ334" s="5"/>
      <c r="CK334" s="5"/>
      <c r="CL334" s="5"/>
      <c r="CM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</row>
    <row r="335" spans="23:116" ht="12.75">
      <c r="W335" s="5"/>
      <c r="X335" s="5"/>
      <c r="Y335" s="5"/>
      <c r="Z335" s="5"/>
      <c r="BZ335" s="5"/>
      <c r="CA335" s="5"/>
      <c r="CB335" s="5"/>
      <c r="CC335" s="5"/>
      <c r="CE335" s="5"/>
      <c r="CF335" s="5"/>
      <c r="CG335" s="5"/>
      <c r="CH335" s="5"/>
      <c r="CJ335" s="5"/>
      <c r="CK335" s="5"/>
      <c r="CL335" s="5"/>
      <c r="CM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</row>
    <row r="336" spans="23:116" ht="12.75">
      <c r="W336" s="5"/>
      <c r="X336" s="5"/>
      <c r="Y336" s="5"/>
      <c r="Z336" s="5"/>
      <c r="BZ336" s="5"/>
      <c r="CA336" s="5"/>
      <c r="CB336" s="5"/>
      <c r="CC336" s="5"/>
      <c r="CE336" s="5"/>
      <c r="CF336" s="5"/>
      <c r="CG336" s="5"/>
      <c r="CH336" s="5"/>
      <c r="CJ336" s="5"/>
      <c r="CK336" s="5"/>
      <c r="CL336" s="5"/>
      <c r="CM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</row>
    <row r="337" spans="23:116" ht="12.75">
      <c r="W337" s="5"/>
      <c r="X337" s="5"/>
      <c r="Y337" s="5"/>
      <c r="Z337" s="5"/>
      <c r="BZ337" s="5"/>
      <c r="CA337" s="5"/>
      <c r="CB337" s="5"/>
      <c r="CC337" s="5"/>
      <c r="CE337" s="5"/>
      <c r="CF337" s="5"/>
      <c r="CG337" s="5"/>
      <c r="CH337" s="5"/>
      <c r="CJ337" s="5"/>
      <c r="CK337" s="5"/>
      <c r="CL337" s="5"/>
      <c r="CM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</row>
    <row r="338" spans="23:116" ht="12.75">
      <c r="W338" s="5"/>
      <c r="X338" s="5"/>
      <c r="Y338" s="5"/>
      <c r="Z338" s="5"/>
      <c r="BZ338" s="5"/>
      <c r="CA338" s="5"/>
      <c r="CB338" s="5"/>
      <c r="CC338" s="5"/>
      <c r="CE338" s="5"/>
      <c r="CF338" s="5"/>
      <c r="CG338" s="5"/>
      <c r="CH338" s="5"/>
      <c r="CJ338" s="5"/>
      <c r="CK338" s="5"/>
      <c r="CL338" s="5"/>
      <c r="CM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</row>
    <row r="339" spans="23:116" ht="12.75">
      <c r="W339" s="5"/>
      <c r="X339" s="5"/>
      <c r="Y339" s="5"/>
      <c r="Z339" s="5"/>
      <c r="BZ339" s="5"/>
      <c r="CA339" s="5"/>
      <c r="CB339" s="5"/>
      <c r="CC339" s="5"/>
      <c r="CE339" s="5"/>
      <c r="CF339" s="5"/>
      <c r="CG339" s="5"/>
      <c r="CH339" s="5"/>
      <c r="CJ339" s="5"/>
      <c r="CK339" s="5"/>
      <c r="CL339" s="5"/>
      <c r="CM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</row>
    <row r="340" spans="23:116" ht="12.75">
      <c r="W340" s="5"/>
      <c r="X340" s="5"/>
      <c r="Y340" s="5"/>
      <c r="Z340" s="5"/>
      <c r="BZ340" s="5"/>
      <c r="CA340" s="5"/>
      <c r="CB340" s="5"/>
      <c r="CC340" s="5"/>
      <c r="CE340" s="5"/>
      <c r="CF340" s="5"/>
      <c r="CG340" s="5"/>
      <c r="CH340" s="5"/>
      <c r="CJ340" s="5"/>
      <c r="CK340" s="5"/>
      <c r="CL340" s="5"/>
      <c r="CM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</row>
    <row r="341" spans="23:116" ht="12.75">
      <c r="W341" s="5"/>
      <c r="X341" s="5"/>
      <c r="Y341" s="5"/>
      <c r="Z341" s="5"/>
      <c r="BZ341" s="5"/>
      <c r="CA341" s="5"/>
      <c r="CB341" s="5"/>
      <c r="CC341" s="5"/>
      <c r="CE341" s="5"/>
      <c r="CF341" s="5"/>
      <c r="CG341" s="5"/>
      <c r="CH341" s="5"/>
      <c r="CJ341" s="5"/>
      <c r="CK341" s="5"/>
      <c r="CL341" s="5"/>
      <c r="CM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</row>
    <row r="342" spans="23:116" ht="12.75">
      <c r="W342" s="5"/>
      <c r="X342" s="5"/>
      <c r="Y342" s="5"/>
      <c r="Z342" s="5"/>
      <c r="BZ342" s="5"/>
      <c r="CA342" s="5"/>
      <c r="CB342" s="5"/>
      <c r="CC342" s="5"/>
      <c r="CE342" s="5"/>
      <c r="CF342" s="5"/>
      <c r="CG342" s="5"/>
      <c r="CH342" s="5"/>
      <c r="CJ342" s="5"/>
      <c r="CK342" s="5"/>
      <c r="CL342" s="5"/>
      <c r="CM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</row>
    <row r="343" spans="23:116" ht="12.75">
      <c r="W343" s="5"/>
      <c r="X343" s="5"/>
      <c r="Y343" s="5"/>
      <c r="Z343" s="5"/>
      <c r="BZ343" s="5"/>
      <c r="CA343" s="5"/>
      <c r="CB343" s="5"/>
      <c r="CC343" s="5"/>
      <c r="CE343" s="5"/>
      <c r="CF343" s="5"/>
      <c r="CG343" s="5"/>
      <c r="CH343" s="5"/>
      <c r="CJ343" s="5"/>
      <c r="CK343" s="5"/>
      <c r="CL343" s="5"/>
      <c r="CM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</row>
    <row r="344" spans="23:116" ht="12.75">
      <c r="W344" s="5"/>
      <c r="X344" s="5"/>
      <c r="Y344" s="5"/>
      <c r="Z344" s="5"/>
      <c r="BZ344" s="5"/>
      <c r="CA344" s="5"/>
      <c r="CB344" s="5"/>
      <c r="CC344" s="5"/>
      <c r="CE344" s="5"/>
      <c r="CF344" s="5"/>
      <c r="CG344" s="5"/>
      <c r="CH344" s="5"/>
      <c r="CJ344" s="5"/>
      <c r="CK344" s="5"/>
      <c r="CL344" s="5"/>
      <c r="CM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</row>
    <row r="345" spans="23:116" ht="12.75">
      <c r="W345" s="5"/>
      <c r="X345" s="5"/>
      <c r="Y345" s="5"/>
      <c r="Z345" s="5"/>
      <c r="BZ345" s="5"/>
      <c r="CA345" s="5"/>
      <c r="CB345" s="5"/>
      <c r="CC345" s="5"/>
      <c r="CE345" s="5"/>
      <c r="CF345" s="5"/>
      <c r="CG345" s="5"/>
      <c r="CH345" s="5"/>
      <c r="CJ345" s="5"/>
      <c r="CK345" s="5"/>
      <c r="CL345" s="5"/>
      <c r="CM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</row>
    <row r="346" spans="23:116" ht="12.75">
      <c r="W346" s="5"/>
      <c r="X346" s="5"/>
      <c r="Y346" s="5"/>
      <c r="Z346" s="5"/>
      <c r="BZ346" s="5"/>
      <c r="CA346" s="5"/>
      <c r="CB346" s="5"/>
      <c r="CC346" s="5"/>
      <c r="CE346" s="5"/>
      <c r="CF346" s="5"/>
      <c r="CG346" s="5"/>
      <c r="CH346" s="5"/>
      <c r="CJ346" s="5"/>
      <c r="CK346" s="5"/>
      <c r="CL346" s="5"/>
      <c r="CM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</row>
    <row r="347" spans="23:116" ht="12.75">
      <c r="W347" s="5"/>
      <c r="X347" s="5"/>
      <c r="Y347" s="5"/>
      <c r="Z347" s="5"/>
      <c r="BZ347" s="5"/>
      <c r="CA347" s="5"/>
      <c r="CB347" s="5"/>
      <c r="CC347" s="5"/>
      <c r="CE347" s="5"/>
      <c r="CF347" s="5"/>
      <c r="CG347" s="5"/>
      <c r="CH347" s="5"/>
      <c r="CJ347" s="5"/>
      <c r="CK347" s="5"/>
      <c r="CL347" s="5"/>
      <c r="CM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</row>
    <row r="348" spans="23:116" ht="12.75">
      <c r="W348" s="5"/>
      <c r="X348" s="5"/>
      <c r="Y348" s="5"/>
      <c r="Z348" s="5"/>
      <c r="BZ348" s="5"/>
      <c r="CA348" s="5"/>
      <c r="CB348" s="5"/>
      <c r="CC348" s="5"/>
      <c r="CE348" s="5"/>
      <c r="CF348" s="5"/>
      <c r="CG348" s="5"/>
      <c r="CH348" s="5"/>
      <c r="CJ348" s="5"/>
      <c r="CK348" s="5"/>
      <c r="CL348" s="5"/>
      <c r="CM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</row>
    <row r="349" spans="23:116" ht="12.75">
      <c r="W349" s="5"/>
      <c r="X349" s="5"/>
      <c r="Y349" s="5"/>
      <c r="Z349" s="5"/>
      <c r="BZ349" s="5"/>
      <c r="CA349" s="5"/>
      <c r="CB349" s="5"/>
      <c r="CC349" s="5"/>
      <c r="CE349" s="5"/>
      <c r="CF349" s="5"/>
      <c r="CG349" s="5"/>
      <c r="CH349" s="5"/>
      <c r="CJ349" s="5"/>
      <c r="CK349" s="5"/>
      <c r="CL349" s="5"/>
      <c r="CM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</row>
    <row r="350" spans="23:116" ht="12.75">
      <c r="W350" s="5"/>
      <c r="X350" s="5"/>
      <c r="Y350" s="5"/>
      <c r="Z350" s="5"/>
      <c r="BZ350" s="5"/>
      <c r="CA350" s="5"/>
      <c r="CB350" s="5"/>
      <c r="CC350" s="5"/>
      <c r="CE350" s="5"/>
      <c r="CF350" s="5"/>
      <c r="CG350" s="5"/>
      <c r="CH350" s="5"/>
      <c r="CJ350" s="5"/>
      <c r="CK350" s="5"/>
      <c r="CL350" s="5"/>
      <c r="CM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</row>
    <row r="351" spans="23:116" ht="12.75">
      <c r="W351" s="5"/>
      <c r="X351" s="5"/>
      <c r="Y351" s="5"/>
      <c r="Z351" s="5"/>
      <c r="BZ351" s="5"/>
      <c r="CA351" s="5"/>
      <c r="CB351" s="5"/>
      <c r="CC351" s="5"/>
      <c r="CE351" s="5"/>
      <c r="CF351" s="5"/>
      <c r="CG351" s="5"/>
      <c r="CH351" s="5"/>
      <c r="CJ351" s="5"/>
      <c r="CK351" s="5"/>
      <c r="CL351" s="5"/>
      <c r="CM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</row>
    <row r="352" spans="23:116" ht="12.75">
      <c r="W352" s="5"/>
      <c r="X352" s="5"/>
      <c r="Y352" s="5"/>
      <c r="Z352" s="5"/>
      <c r="BZ352" s="5"/>
      <c r="CA352" s="5"/>
      <c r="CB352" s="5"/>
      <c r="CC352" s="5"/>
      <c r="CE352" s="5"/>
      <c r="CF352" s="5"/>
      <c r="CG352" s="5"/>
      <c r="CH352" s="5"/>
      <c r="CJ352" s="5"/>
      <c r="CK352" s="5"/>
      <c r="CL352" s="5"/>
      <c r="CM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</row>
    <row r="353" spans="23:116" ht="12.75">
      <c r="W353" s="5"/>
      <c r="X353" s="5"/>
      <c r="Y353" s="5"/>
      <c r="Z353" s="5"/>
      <c r="BZ353" s="5"/>
      <c r="CA353" s="5"/>
      <c r="CB353" s="5"/>
      <c r="CC353" s="5"/>
      <c r="CE353" s="5"/>
      <c r="CF353" s="5"/>
      <c r="CG353" s="5"/>
      <c r="CH353" s="5"/>
      <c r="CJ353" s="5"/>
      <c r="CK353" s="5"/>
      <c r="CL353" s="5"/>
      <c r="CM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</row>
    <row r="354" spans="23:116" ht="12.75">
      <c r="W354" s="5"/>
      <c r="X354" s="5"/>
      <c r="Y354" s="5"/>
      <c r="Z354" s="5"/>
      <c r="BZ354" s="5"/>
      <c r="CA354" s="5"/>
      <c r="CB354" s="5"/>
      <c r="CC354" s="5"/>
      <c r="CE354" s="5"/>
      <c r="CF354" s="5"/>
      <c r="CG354" s="5"/>
      <c r="CH354" s="5"/>
      <c r="CJ354" s="5"/>
      <c r="CK354" s="5"/>
      <c r="CL354" s="5"/>
      <c r="CM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</row>
    <row r="355" spans="23:116" ht="12.75">
      <c r="W355" s="5"/>
      <c r="X355" s="5"/>
      <c r="Y355" s="5"/>
      <c r="Z355" s="5"/>
      <c r="BZ355" s="5"/>
      <c r="CA355" s="5"/>
      <c r="CB355" s="5"/>
      <c r="CC355" s="5"/>
      <c r="CE355" s="5"/>
      <c r="CF355" s="5"/>
      <c r="CG355" s="5"/>
      <c r="CH355" s="5"/>
      <c r="CJ355" s="5"/>
      <c r="CK355" s="5"/>
      <c r="CL355" s="5"/>
      <c r="CM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</row>
    <row r="356" spans="23:116" ht="12.75">
      <c r="W356" s="5"/>
      <c r="X356" s="5"/>
      <c r="Y356" s="5"/>
      <c r="Z356" s="5"/>
      <c r="BZ356" s="5"/>
      <c r="CA356" s="5"/>
      <c r="CB356" s="5"/>
      <c r="CC356" s="5"/>
      <c r="CE356" s="5"/>
      <c r="CF356" s="5"/>
      <c r="CG356" s="5"/>
      <c r="CH356" s="5"/>
      <c r="CJ356" s="5"/>
      <c r="CK356" s="5"/>
      <c r="CL356" s="5"/>
      <c r="CM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</row>
    <row r="357" spans="23:116" ht="12.75">
      <c r="W357" s="5"/>
      <c r="X357" s="5"/>
      <c r="Y357" s="5"/>
      <c r="Z357" s="5"/>
      <c r="BZ357" s="5"/>
      <c r="CA357" s="5"/>
      <c r="CB357" s="5"/>
      <c r="CC357" s="5"/>
      <c r="CE357" s="5"/>
      <c r="CF357" s="5"/>
      <c r="CG357" s="5"/>
      <c r="CH357" s="5"/>
      <c r="CJ357" s="5"/>
      <c r="CK357" s="5"/>
      <c r="CL357" s="5"/>
      <c r="CM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</row>
    <row r="358" spans="23:116" ht="12.75">
      <c r="W358" s="5"/>
      <c r="X358" s="5"/>
      <c r="Y358" s="5"/>
      <c r="Z358" s="5"/>
      <c r="BZ358" s="5"/>
      <c r="CA358" s="5"/>
      <c r="CB358" s="5"/>
      <c r="CC358" s="5"/>
      <c r="CE358" s="5"/>
      <c r="CF358" s="5"/>
      <c r="CG358" s="5"/>
      <c r="CH358" s="5"/>
      <c r="CJ358" s="5"/>
      <c r="CK358" s="5"/>
      <c r="CL358" s="5"/>
      <c r="CM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</row>
    <row r="359" spans="23:116" ht="12.75">
      <c r="W359" s="5"/>
      <c r="X359" s="5"/>
      <c r="Y359" s="5"/>
      <c r="Z359" s="5"/>
      <c r="BZ359" s="5"/>
      <c r="CA359" s="5"/>
      <c r="CB359" s="5"/>
      <c r="CC359" s="5"/>
      <c r="CE359" s="5"/>
      <c r="CF359" s="5"/>
      <c r="CG359" s="5"/>
      <c r="CH359" s="5"/>
      <c r="CJ359" s="5"/>
      <c r="CK359" s="5"/>
      <c r="CL359" s="5"/>
      <c r="CM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</row>
    <row r="360" spans="23:116" ht="12.75">
      <c r="W360" s="5"/>
      <c r="X360" s="5"/>
      <c r="Y360" s="5"/>
      <c r="Z360" s="5"/>
      <c r="BZ360" s="5"/>
      <c r="CA360" s="5"/>
      <c r="CB360" s="5"/>
      <c r="CC360" s="5"/>
      <c r="CE360" s="5"/>
      <c r="CF360" s="5"/>
      <c r="CG360" s="5"/>
      <c r="CH360" s="5"/>
      <c r="CJ360" s="5"/>
      <c r="CK360" s="5"/>
      <c r="CL360" s="5"/>
      <c r="CM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</row>
    <row r="361" spans="23:116" ht="12.75">
      <c r="W361" s="5"/>
      <c r="X361" s="5"/>
      <c r="Y361" s="5"/>
      <c r="Z361" s="5"/>
      <c r="BZ361" s="5"/>
      <c r="CA361" s="5"/>
      <c r="CB361" s="5"/>
      <c r="CC361" s="5"/>
      <c r="CE361" s="5"/>
      <c r="CF361" s="5"/>
      <c r="CG361" s="5"/>
      <c r="CH361" s="5"/>
      <c r="CJ361" s="5"/>
      <c r="CK361" s="5"/>
      <c r="CL361" s="5"/>
      <c r="CM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</row>
    <row r="362" spans="23:116" ht="12.75">
      <c r="W362" s="5"/>
      <c r="X362" s="5"/>
      <c r="Y362" s="5"/>
      <c r="Z362" s="5"/>
      <c r="BZ362" s="5"/>
      <c r="CA362" s="5"/>
      <c r="CB362" s="5"/>
      <c r="CC362" s="5"/>
      <c r="CE362" s="5"/>
      <c r="CF362" s="5"/>
      <c r="CG362" s="5"/>
      <c r="CH362" s="5"/>
      <c r="CJ362" s="5"/>
      <c r="CK362" s="5"/>
      <c r="CL362" s="5"/>
      <c r="CM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</row>
    <row r="363" spans="23:116" ht="12.75">
      <c r="W363" s="5"/>
      <c r="X363" s="5"/>
      <c r="Y363" s="5"/>
      <c r="Z363" s="5"/>
      <c r="BZ363" s="5"/>
      <c r="CA363" s="5"/>
      <c r="CB363" s="5"/>
      <c r="CC363" s="5"/>
      <c r="CE363" s="5"/>
      <c r="CF363" s="5"/>
      <c r="CG363" s="5"/>
      <c r="CH363" s="5"/>
      <c r="CJ363" s="5"/>
      <c r="CK363" s="5"/>
      <c r="CL363" s="5"/>
      <c r="CM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</row>
    <row r="364" spans="23:116" ht="12.75">
      <c r="W364" s="5"/>
      <c r="X364" s="5"/>
      <c r="Y364" s="5"/>
      <c r="Z364" s="5"/>
      <c r="BZ364" s="5"/>
      <c r="CA364" s="5"/>
      <c r="CB364" s="5"/>
      <c r="CC364" s="5"/>
      <c r="CE364" s="5"/>
      <c r="CF364" s="5"/>
      <c r="CG364" s="5"/>
      <c r="CH364" s="5"/>
      <c r="CJ364" s="5"/>
      <c r="CK364" s="5"/>
      <c r="CL364" s="5"/>
      <c r="CM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</row>
    <row r="365" spans="23:116" ht="12.75">
      <c r="W365" s="5"/>
      <c r="X365" s="5"/>
      <c r="Y365" s="5"/>
      <c r="Z365" s="5"/>
      <c r="BZ365" s="5"/>
      <c r="CA365" s="5"/>
      <c r="CB365" s="5"/>
      <c r="CC365" s="5"/>
      <c r="CE365" s="5"/>
      <c r="CF365" s="5"/>
      <c r="CG365" s="5"/>
      <c r="CH365" s="5"/>
      <c r="CJ365" s="5"/>
      <c r="CK365" s="5"/>
      <c r="CL365" s="5"/>
      <c r="CM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</row>
    <row r="366" spans="23:116" ht="12.75">
      <c r="W366" s="5"/>
      <c r="X366" s="5"/>
      <c r="Y366" s="5"/>
      <c r="Z366" s="5"/>
      <c r="BZ366" s="5"/>
      <c r="CA366" s="5"/>
      <c r="CB366" s="5"/>
      <c r="CC366" s="5"/>
      <c r="CE366" s="5"/>
      <c r="CF366" s="5"/>
      <c r="CG366" s="5"/>
      <c r="CH366" s="5"/>
      <c r="CJ366" s="5"/>
      <c r="CK366" s="5"/>
      <c r="CL366" s="5"/>
      <c r="CM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</row>
    <row r="367" spans="23:116" ht="12.75">
      <c r="W367" s="5"/>
      <c r="X367" s="5"/>
      <c r="Y367" s="5"/>
      <c r="Z367" s="5"/>
      <c r="BZ367" s="5"/>
      <c r="CA367" s="5"/>
      <c r="CB367" s="5"/>
      <c r="CC367" s="5"/>
      <c r="CE367" s="5"/>
      <c r="CF367" s="5"/>
      <c r="CG367" s="5"/>
      <c r="CH367" s="5"/>
      <c r="CJ367" s="5"/>
      <c r="CK367" s="5"/>
      <c r="CL367" s="5"/>
      <c r="CM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</row>
    <row r="368" spans="23:116" ht="12.75">
      <c r="W368" s="5"/>
      <c r="X368" s="5"/>
      <c r="Y368" s="5"/>
      <c r="Z368" s="5"/>
      <c r="BZ368" s="5"/>
      <c r="CA368" s="5"/>
      <c r="CB368" s="5"/>
      <c r="CC368" s="5"/>
      <c r="CE368" s="5"/>
      <c r="CF368" s="5"/>
      <c r="CG368" s="5"/>
      <c r="CH368" s="5"/>
      <c r="CJ368" s="5"/>
      <c r="CK368" s="5"/>
      <c r="CL368" s="5"/>
      <c r="CM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</row>
    <row r="369" spans="23:116" ht="12.75">
      <c r="W369" s="5"/>
      <c r="X369" s="5"/>
      <c r="Y369" s="5"/>
      <c r="Z369" s="5"/>
      <c r="BZ369" s="5"/>
      <c r="CA369" s="5"/>
      <c r="CB369" s="5"/>
      <c r="CC369" s="5"/>
      <c r="CE369" s="5"/>
      <c r="CF369" s="5"/>
      <c r="CG369" s="5"/>
      <c r="CH369" s="5"/>
      <c r="CJ369" s="5"/>
      <c r="CK369" s="5"/>
      <c r="CL369" s="5"/>
      <c r="CM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</row>
    <row r="370" spans="23:116" ht="12.75">
      <c r="W370" s="5"/>
      <c r="X370" s="5"/>
      <c r="Y370" s="5"/>
      <c r="Z370" s="5"/>
      <c r="BZ370" s="5"/>
      <c r="CA370" s="5"/>
      <c r="CB370" s="5"/>
      <c r="CC370" s="5"/>
      <c r="CE370" s="5"/>
      <c r="CF370" s="5"/>
      <c r="CG370" s="5"/>
      <c r="CH370" s="5"/>
      <c r="CJ370" s="5"/>
      <c r="CK370" s="5"/>
      <c r="CL370" s="5"/>
      <c r="CM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</row>
    <row r="371" spans="23:116" ht="12.75">
      <c r="W371" s="5"/>
      <c r="X371" s="5"/>
      <c r="Y371" s="5"/>
      <c r="Z371" s="5"/>
      <c r="BZ371" s="5"/>
      <c r="CA371" s="5"/>
      <c r="CB371" s="5"/>
      <c r="CC371" s="5"/>
      <c r="CE371" s="5"/>
      <c r="CF371" s="5"/>
      <c r="CG371" s="5"/>
      <c r="CH371" s="5"/>
      <c r="CJ371" s="5"/>
      <c r="CK371" s="5"/>
      <c r="CL371" s="5"/>
      <c r="CM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</row>
    <row r="372" spans="23:116" ht="12.75">
      <c r="W372" s="5"/>
      <c r="X372" s="5"/>
      <c r="Y372" s="5"/>
      <c r="Z372" s="5"/>
      <c r="BZ372" s="5"/>
      <c r="CA372" s="5"/>
      <c r="CB372" s="5"/>
      <c r="CC372" s="5"/>
      <c r="CE372" s="5"/>
      <c r="CF372" s="5"/>
      <c r="CG372" s="5"/>
      <c r="CH372" s="5"/>
      <c r="CJ372" s="5"/>
      <c r="CK372" s="5"/>
      <c r="CL372" s="5"/>
      <c r="CM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</row>
    <row r="373" spans="23:116" ht="12.75">
      <c r="W373" s="5"/>
      <c r="X373" s="5"/>
      <c r="Y373" s="5"/>
      <c r="Z373" s="5"/>
      <c r="BZ373" s="5"/>
      <c r="CA373" s="5"/>
      <c r="CB373" s="5"/>
      <c r="CC373" s="5"/>
      <c r="CE373" s="5"/>
      <c r="CF373" s="5"/>
      <c r="CG373" s="5"/>
      <c r="CH373" s="5"/>
      <c r="CJ373" s="5"/>
      <c r="CK373" s="5"/>
      <c r="CL373" s="5"/>
      <c r="CM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</row>
    <row r="374" spans="23:116" ht="12.75">
      <c r="W374" s="5"/>
      <c r="X374" s="5"/>
      <c r="Y374" s="5"/>
      <c r="Z374" s="5"/>
      <c r="BZ374" s="5"/>
      <c r="CA374" s="5"/>
      <c r="CB374" s="5"/>
      <c r="CC374" s="5"/>
      <c r="CE374" s="5"/>
      <c r="CF374" s="5"/>
      <c r="CG374" s="5"/>
      <c r="CH374" s="5"/>
      <c r="CJ374" s="5"/>
      <c r="CK374" s="5"/>
      <c r="CL374" s="5"/>
      <c r="CM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</row>
    <row r="375" spans="23:116" ht="12.75">
      <c r="W375" s="5"/>
      <c r="X375" s="5"/>
      <c r="Y375" s="5"/>
      <c r="Z375" s="5"/>
      <c r="BZ375" s="5"/>
      <c r="CA375" s="5"/>
      <c r="CB375" s="5"/>
      <c r="CC375" s="5"/>
      <c r="CE375" s="5"/>
      <c r="CF375" s="5"/>
      <c r="CG375" s="5"/>
      <c r="CH375" s="5"/>
      <c r="CJ375" s="5"/>
      <c r="CK375" s="5"/>
      <c r="CL375" s="5"/>
      <c r="CM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</row>
    <row r="376" spans="23:116" ht="12.75">
      <c r="W376" s="5"/>
      <c r="X376" s="5"/>
      <c r="Y376" s="5"/>
      <c r="Z376" s="5"/>
      <c r="BZ376" s="5"/>
      <c r="CA376" s="5"/>
      <c r="CB376" s="5"/>
      <c r="CC376" s="5"/>
      <c r="CE376" s="5"/>
      <c r="CF376" s="5"/>
      <c r="CG376" s="5"/>
      <c r="CH376" s="5"/>
      <c r="CJ376" s="5"/>
      <c r="CK376" s="5"/>
      <c r="CL376" s="5"/>
      <c r="CM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</row>
    <row r="377" spans="23:116" ht="12.75">
      <c r="W377" s="5"/>
      <c r="X377" s="5"/>
      <c r="Y377" s="5"/>
      <c r="Z377" s="5"/>
      <c r="BZ377" s="5"/>
      <c r="CA377" s="5"/>
      <c r="CB377" s="5"/>
      <c r="CC377" s="5"/>
      <c r="CE377" s="5"/>
      <c r="CF377" s="5"/>
      <c r="CG377" s="5"/>
      <c r="CH377" s="5"/>
      <c r="CJ377" s="5"/>
      <c r="CK377" s="5"/>
      <c r="CL377" s="5"/>
      <c r="CM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</row>
    <row r="378" spans="23:116" ht="12.75">
      <c r="W378" s="5"/>
      <c r="X378" s="5"/>
      <c r="Y378" s="5"/>
      <c r="Z378" s="5"/>
      <c r="BZ378" s="5"/>
      <c r="CA378" s="5"/>
      <c r="CB378" s="5"/>
      <c r="CC378" s="5"/>
      <c r="CE378" s="5"/>
      <c r="CF378" s="5"/>
      <c r="CG378" s="5"/>
      <c r="CH378" s="5"/>
      <c r="CJ378" s="5"/>
      <c r="CK378" s="5"/>
      <c r="CL378" s="5"/>
      <c r="CM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</row>
    <row r="379" spans="23:116" ht="12.75">
      <c r="W379" s="5"/>
      <c r="X379" s="5"/>
      <c r="Y379" s="5"/>
      <c r="Z379" s="5"/>
      <c r="BZ379" s="5"/>
      <c r="CA379" s="5"/>
      <c r="CB379" s="5"/>
      <c r="CC379" s="5"/>
      <c r="CE379" s="5"/>
      <c r="CF379" s="5"/>
      <c r="CG379" s="5"/>
      <c r="CH379" s="5"/>
      <c r="CJ379" s="5"/>
      <c r="CK379" s="5"/>
      <c r="CL379" s="5"/>
      <c r="CM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</row>
    <row r="380" spans="23:116" ht="12.75">
      <c r="W380" s="5"/>
      <c r="X380" s="5"/>
      <c r="Y380" s="5"/>
      <c r="Z380" s="5"/>
      <c r="BZ380" s="5"/>
      <c r="CA380" s="5"/>
      <c r="CB380" s="5"/>
      <c r="CC380" s="5"/>
      <c r="CE380" s="5"/>
      <c r="CF380" s="5"/>
      <c r="CG380" s="5"/>
      <c r="CH380" s="5"/>
      <c r="CJ380" s="5"/>
      <c r="CK380" s="5"/>
      <c r="CL380" s="5"/>
      <c r="CM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</row>
    <row r="381" spans="23:116" ht="12.75">
      <c r="W381" s="5"/>
      <c r="X381" s="5"/>
      <c r="Y381" s="5"/>
      <c r="Z381" s="5"/>
      <c r="BZ381" s="5"/>
      <c r="CA381" s="5"/>
      <c r="CB381" s="5"/>
      <c r="CC381" s="5"/>
      <c r="CE381" s="5"/>
      <c r="CF381" s="5"/>
      <c r="CG381" s="5"/>
      <c r="CH381" s="5"/>
      <c r="CJ381" s="5"/>
      <c r="CK381" s="5"/>
      <c r="CL381" s="5"/>
      <c r="CM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</row>
    <row r="382" spans="23:116" ht="12.75">
      <c r="W382" s="5"/>
      <c r="X382" s="5"/>
      <c r="Y382" s="5"/>
      <c r="Z382" s="5"/>
      <c r="BZ382" s="5"/>
      <c r="CA382" s="5"/>
      <c r="CB382" s="5"/>
      <c r="CC382" s="5"/>
      <c r="CE382" s="5"/>
      <c r="CF382" s="5"/>
      <c r="CG382" s="5"/>
      <c r="CH382" s="5"/>
      <c r="CJ382" s="5"/>
      <c r="CK382" s="5"/>
      <c r="CL382" s="5"/>
      <c r="CM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</row>
    <row r="383" spans="23:116" ht="12.75">
      <c r="W383" s="5"/>
      <c r="X383" s="5"/>
      <c r="Y383" s="5"/>
      <c r="Z383" s="5"/>
      <c r="BZ383" s="5"/>
      <c r="CA383" s="5"/>
      <c r="CB383" s="5"/>
      <c r="CC383" s="5"/>
      <c r="CE383" s="5"/>
      <c r="CF383" s="5"/>
      <c r="CG383" s="5"/>
      <c r="CH383" s="5"/>
      <c r="CJ383" s="5"/>
      <c r="CK383" s="5"/>
      <c r="CL383" s="5"/>
      <c r="CM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</row>
    <row r="384" spans="23:116" ht="12.75">
      <c r="W384" s="5"/>
      <c r="X384" s="5"/>
      <c r="Y384" s="5"/>
      <c r="Z384" s="5"/>
      <c r="BZ384" s="5"/>
      <c r="CA384" s="5"/>
      <c r="CB384" s="5"/>
      <c r="CC384" s="5"/>
      <c r="CE384" s="5"/>
      <c r="CF384" s="5"/>
      <c r="CG384" s="5"/>
      <c r="CH384" s="5"/>
      <c r="CJ384" s="5"/>
      <c r="CK384" s="5"/>
      <c r="CL384" s="5"/>
      <c r="CM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</row>
    <row r="385" spans="23:116" ht="12.75">
      <c r="W385" s="5"/>
      <c r="X385" s="5"/>
      <c r="Y385" s="5"/>
      <c r="Z385" s="5"/>
      <c r="BZ385" s="5"/>
      <c r="CA385" s="5"/>
      <c r="CB385" s="5"/>
      <c r="CC385" s="5"/>
      <c r="CE385" s="5"/>
      <c r="CF385" s="5"/>
      <c r="CG385" s="5"/>
      <c r="CH385" s="5"/>
      <c r="CJ385" s="5"/>
      <c r="CK385" s="5"/>
      <c r="CL385" s="5"/>
      <c r="CM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</row>
    <row r="386" spans="23:116" ht="12.75">
      <c r="W386" s="5"/>
      <c r="X386" s="5"/>
      <c r="Y386" s="5"/>
      <c r="Z386" s="5"/>
      <c r="BZ386" s="5"/>
      <c r="CA386" s="5"/>
      <c r="CB386" s="5"/>
      <c r="CC386" s="5"/>
      <c r="CE386" s="5"/>
      <c r="CF386" s="5"/>
      <c r="CG386" s="5"/>
      <c r="CH386" s="5"/>
      <c r="CJ386" s="5"/>
      <c r="CK386" s="5"/>
      <c r="CL386" s="5"/>
      <c r="CM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</row>
    <row r="387" spans="23:116" ht="12.75">
      <c r="W387" s="5"/>
      <c r="X387" s="5"/>
      <c r="Y387" s="5"/>
      <c r="Z387" s="5"/>
      <c r="BZ387" s="5"/>
      <c r="CA387" s="5"/>
      <c r="CB387" s="5"/>
      <c r="CC387" s="5"/>
      <c r="CE387" s="5"/>
      <c r="CF387" s="5"/>
      <c r="CG387" s="5"/>
      <c r="CH387" s="5"/>
      <c r="CJ387" s="5"/>
      <c r="CK387" s="5"/>
      <c r="CL387" s="5"/>
      <c r="CM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</row>
    <row r="388" spans="23:116" ht="12.75">
      <c r="W388" s="5"/>
      <c r="X388" s="5"/>
      <c r="Y388" s="5"/>
      <c r="Z388" s="5"/>
      <c r="BZ388" s="5"/>
      <c r="CA388" s="5"/>
      <c r="CB388" s="5"/>
      <c r="CC388" s="5"/>
      <c r="CE388" s="5"/>
      <c r="CF388" s="5"/>
      <c r="CG388" s="5"/>
      <c r="CH388" s="5"/>
      <c r="CJ388" s="5"/>
      <c r="CK388" s="5"/>
      <c r="CL388" s="5"/>
      <c r="CM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</row>
    <row r="389" spans="23:116" ht="12.75">
      <c r="W389" s="5"/>
      <c r="X389" s="5"/>
      <c r="Y389" s="5"/>
      <c r="Z389" s="5"/>
      <c r="BZ389" s="5"/>
      <c r="CA389" s="5"/>
      <c r="CB389" s="5"/>
      <c r="CC389" s="5"/>
      <c r="CE389" s="5"/>
      <c r="CF389" s="5"/>
      <c r="CG389" s="5"/>
      <c r="CH389" s="5"/>
      <c r="CJ389" s="5"/>
      <c r="CK389" s="5"/>
      <c r="CL389" s="5"/>
      <c r="CM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</row>
    <row r="390" spans="23:116" ht="12.75">
      <c r="W390" s="5"/>
      <c r="X390" s="5"/>
      <c r="Y390" s="5"/>
      <c r="Z390" s="5"/>
      <c r="BZ390" s="5"/>
      <c r="CA390" s="5"/>
      <c r="CB390" s="5"/>
      <c r="CC390" s="5"/>
      <c r="CE390" s="5"/>
      <c r="CF390" s="5"/>
      <c r="CG390" s="5"/>
      <c r="CH390" s="5"/>
      <c r="CJ390" s="5"/>
      <c r="CK390" s="5"/>
      <c r="CL390" s="5"/>
      <c r="CM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</row>
    <row r="391" spans="23:116" ht="12.75">
      <c r="W391" s="5"/>
      <c r="X391" s="5"/>
      <c r="Y391" s="5"/>
      <c r="Z391" s="5"/>
      <c r="BZ391" s="5"/>
      <c r="CA391" s="5"/>
      <c r="CB391" s="5"/>
      <c r="CC391" s="5"/>
      <c r="CE391" s="5"/>
      <c r="CF391" s="5"/>
      <c r="CG391" s="5"/>
      <c r="CH391" s="5"/>
      <c r="CJ391" s="5"/>
      <c r="CK391" s="5"/>
      <c r="CL391" s="5"/>
      <c r="CM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</row>
    <row r="392" spans="23:116" ht="12.75">
      <c r="W392" s="5"/>
      <c r="X392" s="5"/>
      <c r="Y392" s="5"/>
      <c r="Z392" s="5"/>
      <c r="BZ392" s="5"/>
      <c r="CA392" s="5"/>
      <c r="CB392" s="5"/>
      <c r="CC392" s="5"/>
      <c r="CE392" s="5"/>
      <c r="CF392" s="5"/>
      <c r="CG392" s="5"/>
      <c r="CH392" s="5"/>
      <c r="CJ392" s="5"/>
      <c r="CK392" s="5"/>
      <c r="CL392" s="5"/>
      <c r="CM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</row>
    <row r="393" spans="23:116" ht="12.75">
      <c r="W393" s="5"/>
      <c r="X393" s="5"/>
      <c r="Y393" s="5"/>
      <c r="Z393" s="5"/>
      <c r="BZ393" s="5"/>
      <c r="CA393" s="5"/>
      <c r="CB393" s="5"/>
      <c r="CC393" s="5"/>
      <c r="CE393" s="5"/>
      <c r="CF393" s="5"/>
      <c r="CG393" s="5"/>
      <c r="CH393" s="5"/>
      <c r="CJ393" s="5"/>
      <c r="CK393" s="5"/>
      <c r="CL393" s="5"/>
      <c r="CM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</row>
    <row r="394" spans="23:116" ht="12.75">
      <c r="W394" s="5"/>
      <c r="X394" s="5"/>
      <c r="Y394" s="5"/>
      <c r="Z394" s="5"/>
      <c r="BZ394" s="5"/>
      <c r="CA394" s="5"/>
      <c r="CB394" s="5"/>
      <c r="CC394" s="5"/>
      <c r="CE394" s="5"/>
      <c r="CF394" s="5"/>
      <c r="CG394" s="5"/>
      <c r="CH394" s="5"/>
      <c r="CJ394" s="5"/>
      <c r="CK394" s="5"/>
      <c r="CL394" s="5"/>
      <c r="CM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</row>
    <row r="395" spans="23:116" ht="12.75">
      <c r="W395" s="5"/>
      <c r="X395" s="5"/>
      <c r="Y395" s="5"/>
      <c r="Z395" s="5"/>
      <c r="BZ395" s="5"/>
      <c r="CA395" s="5"/>
      <c r="CB395" s="5"/>
      <c r="CC395" s="5"/>
      <c r="CE395" s="5"/>
      <c r="CF395" s="5"/>
      <c r="CG395" s="5"/>
      <c r="CH395" s="5"/>
      <c r="CJ395" s="5"/>
      <c r="CK395" s="5"/>
      <c r="CL395" s="5"/>
      <c r="CM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</row>
    <row r="396" spans="23:116" ht="12.75">
      <c r="W396" s="5"/>
      <c r="X396" s="5"/>
      <c r="Y396" s="5"/>
      <c r="Z396" s="5"/>
      <c r="BZ396" s="5"/>
      <c r="CA396" s="5"/>
      <c r="CB396" s="5"/>
      <c r="CC396" s="5"/>
      <c r="CE396" s="5"/>
      <c r="CF396" s="5"/>
      <c r="CG396" s="5"/>
      <c r="CH396" s="5"/>
      <c r="CJ396" s="5"/>
      <c r="CK396" s="5"/>
      <c r="CL396" s="5"/>
      <c r="CM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</row>
    <row r="397" spans="23:116" ht="12.75">
      <c r="W397" s="5"/>
      <c r="X397" s="5"/>
      <c r="Y397" s="5"/>
      <c r="Z397" s="5"/>
      <c r="BZ397" s="5"/>
      <c r="CA397" s="5"/>
      <c r="CB397" s="5"/>
      <c r="CC397" s="5"/>
      <c r="CE397" s="5"/>
      <c r="CF397" s="5"/>
      <c r="CG397" s="5"/>
      <c r="CH397" s="5"/>
      <c r="CJ397" s="5"/>
      <c r="CK397" s="5"/>
      <c r="CL397" s="5"/>
      <c r="CM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</row>
    <row r="398" spans="23:116" ht="12.75">
      <c r="W398" s="5"/>
      <c r="X398" s="5"/>
      <c r="Y398" s="5"/>
      <c r="Z398" s="5"/>
      <c r="BZ398" s="5"/>
      <c r="CA398" s="5"/>
      <c r="CB398" s="5"/>
      <c r="CC398" s="5"/>
      <c r="CE398" s="5"/>
      <c r="CF398" s="5"/>
      <c r="CG398" s="5"/>
      <c r="CH398" s="5"/>
      <c r="CJ398" s="5"/>
      <c r="CK398" s="5"/>
      <c r="CL398" s="5"/>
      <c r="CM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</row>
    <row r="399" spans="23:116" ht="12.75">
      <c r="W399" s="5"/>
      <c r="X399" s="5"/>
      <c r="Y399" s="5"/>
      <c r="Z399" s="5"/>
      <c r="BZ399" s="5"/>
      <c r="CA399" s="5"/>
      <c r="CB399" s="5"/>
      <c r="CC399" s="5"/>
      <c r="CE399" s="5"/>
      <c r="CF399" s="5"/>
      <c r="CG399" s="5"/>
      <c r="CH399" s="5"/>
      <c r="CJ399" s="5"/>
      <c r="CK399" s="5"/>
      <c r="CL399" s="5"/>
      <c r="CM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</row>
    <row r="400" spans="23:116" ht="12.75">
      <c r="W400" s="5"/>
      <c r="X400" s="5"/>
      <c r="Y400" s="5"/>
      <c r="Z400" s="5"/>
      <c r="BZ400" s="5"/>
      <c r="CA400" s="5"/>
      <c r="CB400" s="5"/>
      <c r="CC400" s="5"/>
      <c r="CE400" s="5"/>
      <c r="CF400" s="5"/>
      <c r="CG400" s="5"/>
      <c r="CH400" s="5"/>
      <c r="CJ400" s="5"/>
      <c r="CK400" s="5"/>
      <c r="CL400" s="5"/>
      <c r="CM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</row>
    <row r="401" spans="23:116" ht="12.75">
      <c r="W401" s="5"/>
      <c r="X401" s="5"/>
      <c r="Y401" s="5"/>
      <c r="Z401" s="5"/>
      <c r="BZ401" s="5"/>
      <c r="CA401" s="5"/>
      <c r="CB401" s="5"/>
      <c r="CC401" s="5"/>
      <c r="CE401" s="5"/>
      <c r="CF401" s="5"/>
      <c r="CG401" s="5"/>
      <c r="CH401" s="5"/>
      <c r="CJ401" s="5"/>
      <c r="CK401" s="5"/>
      <c r="CL401" s="5"/>
      <c r="CM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</row>
    <row r="402" spans="23:116" ht="12.75">
      <c r="W402" s="5"/>
      <c r="X402" s="5"/>
      <c r="Y402" s="5"/>
      <c r="Z402" s="5"/>
      <c r="BZ402" s="5"/>
      <c r="CA402" s="5"/>
      <c r="CB402" s="5"/>
      <c r="CC402" s="5"/>
      <c r="CE402" s="5"/>
      <c r="CF402" s="5"/>
      <c r="CG402" s="5"/>
      <c r="CH402" s="5"/>
      <c r="CJ402" s="5"/>
      <c r="CK402" s="5"/>
      <c r="CL402" s="5"/>
      <c r="CM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</row>
    <row r="403" spans="23:116" ht="12.75">
      <c r="W403" s="5"/>
      <c r="X403" s="5"/>
      <c r="Y403" s="5"/>
      <c r="Z403" s="5"/>
      <c r="BZ403" s="5"/>
      <c r="CA403" s="5"/>
      <c r="CB403" s="5"/>
      <c r="CC403" s="5"/>
      <c r="CE403" s="5"/>
      <c r="CF403" s="5"/>
      <c r="CG403" s="5"/>
      <c r="CH403" s="5"/>
      <c r="CJ403" s="5"/>
      <c r="CK403" s="5"/>
      <c r="CL403" s="5"/>
      <c r="CM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</row>
    <row r="404" spans="23:116" ht="12.75">
      <c r="W404" s="5"/>
      <c r="X404" s="5"/>
      <c r="Y404" s="5"/>
      <c r="Z404" s="5"/>
      <c r="BZ404" s="5"/>
      <c r="CA404" s="5"/>
      <c r="CB404" s="5"/>
      <c r="CC404" s="5"/>
      <c r="CE404" s="5"/>
      <c r="CF404" s="5"/>
      <c r="CG404" s="5"/>
      <c r="CH404" s="5"/>
      <c r="CJ404" s="5"/>
      <c r="CK404" s="5"/>
      <c r="CL404" s="5"/>
      <c r="CM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</row>
    <row r="405" spans="23:116" ht="12.75">
      <c r="W405" s="5"/>
      <c r="X405" s="5"/>
      <c r="Y405" s="5"/>
      <c r="Z405" s="5"/>
      <c r="BZ405" s="5"/>
      <c r="CA405" s="5"/>
      <c r="CB405" s="5"/>
      <c r="CC405" s="5"/>
      <c r="CE405" s="5"/>
      <c r="CF405" s="5"/>
      <c r="CG405" s="5"/>
      <c r="CH405" s="5"/>
      <c r="CJ405" s="5"/>
      <c r="CK405" s="5"/>
      <c r="CL405" s="5"/>
      <c r="CM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</row>
    <row r="406" spans="23:116" ht="12.75">
      <c r="W406" s="5"/>
      <c r="X406" s="5"/>
      <c r="Y406" s="5"/>
      <c r="Z406" s="5"/>
      <c r="BZ406" s="5"/>
      <c r="CA406" s="5"/>
      <c r="CB406" s="5"/>
      <c r="CC406" s="5"/>
      <c r="CE406" s="5"/>
      <c r="CF406" s="5"/>
      <c r="CG406" s="5"/>
      <c r="CH406" s="5"/>
      <c r="CJ406" s="5"/>
      <c r="CK406" s="5"/>
      <c r="CL406" s="5"/>
      <c r="CM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</row>
    <row r="407" spans="23:116" ht="12.75">
      <c r="W407" s="5"/>
      <c r="X407" s="5"/>
      <c r="Y407" s="5"/>
      <c r="Z407" s="5"/>
      <c r="BZ407" s="5"/>
      <c r="CA407" s="5"/>
      <c r="CB407" s="5"/>
      <c r="CC407" s="5"/>
      <c r="CE407" s="5"/>
      <c r="CF407" s="5"/>
      <c r="CG407" s="5"/>
      <c r="CH407" s="5"/>
      <c r="CJ407" s="5"/>
      <c r="CK407" s="5"/>
      <c r="CL407" s="5"/>
      <c r="CM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</row>
    <row r="408" spans="23:116" ht="12.75">
      <c r="W408" s="5"/>
      <c r="X408" s="5"/>
      <c r="Y408" s="5"/>
      <c r="Z408" s="5"/>
      <c r="BZ408" s="5"/>
      <c r="CA408" s="5"/>
      <c r="CB408" s="5"/>
      <c r="CC408" s="5"/>
      <c r="CE408" s="5"/>
      <c r="CF408" s="5"/>
      <c r="CG408" s="5"/>
      <c r="CH408" s="5"/>
      <c r="CJ408" s="5"/>
      <c r="CK408" s="5"/>
      <c r="CL408" s="5"/>
      <c r="CM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</row>
    <row r="409" spans="23:116" ht="12.75">
      <c r="W409" s="5"/>
      <c r="X409" s="5"/>
      <c r="Y409" s="5"/>
      <c r="Z409" s="5"/>
      <c r="BZ409" s="5"/>
      <c r="CA409" s="5"/>
      <c r="CB409" s="5"/>
      <c r="CC409" s="5"/>
      <c r="CE409" s="5"/>
      <c r="CF409" s="5"/>
      <c r="CG409" s="5"/>
      <c r="CH409" s="5"/>
      <c r="CJ409" s="5"/>
      <c r="CK409" s="5"/>
      <c r="CL409" s="5"/>
      <c r="CM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</row>
    <row r="410" spans="23:116" ht="12.75">
      <c r="W410" s="5"/>
      <c r="X410" s="5"/>
      <c r="Y410" s="5"/>
      <c r="Z410" s="5"/>
      <c r="BZ410" s="5"/>
      <c r="CA410" s="5"/>
      <c r="CB410" s="5"/>
      <c r="CC410" s="5"/>
      <c r="CE410" s="5"/>
      <c r="CF410" s="5"/>
      <c r="CG410" s="5"/>
      <c r="CH410" s="5"/>
      <c r="CJ410" s="5"/>
      <c r="CK410" s="5"/>
      <c r="CL410" s="5"/>
      <c r="CM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</row>
    <row r="411" spans="23:116" ht="12.75">
      <c r="W411" s="5"/>
      <c r="X411" s="5"/>
      <c r="Y411" s="5"/>
      <c r="Z411" s="5"/>
      <c r="BZ411" s="5"/>
      <c r="CA411" s="5"/>
      <c r="CB411" s="5"/>
      <c r="CC411" s="5"/>
      <c r="CE411" s="5"/>
      <c r="CF411" s="5"/>
      <c r="CG411" s="5"/>
      <c r="CH411" s="5"/>
      <c r="CJ411" s="5"/>
      <c r="CK411" s="5"/>
      <c r="CL411" s="5"/>
      <c r="CM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</row>
    <row r="412" spans="23:116" ht="12.75">
      <c r="W412" s="5"/>
      <c r="X412" s="5"/>
      <c r="Y412" s="5"/>
      <c r="Z412" s="5"/>
      <c r="BZ412" s="5"/>
      <c r="CA412" s="5"/>
      <c r="CB412" s="5"/>
      <c r="CC412" s="5"/>
      <c r="CE412" s="5"/>
      <c r="CF412" s="5"/>
      <c r="CG412" s="5"/>
      <c r="CH412" s="5"/>
      <c r="CJ412" s="5"/>
      <c r="CK412" s="5"/>
      <c r="CL412" s="5"/>
      <c r="CM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</row>
    <row r="413" spans="23:116" ht="12.75">
      <c r="W413" s="5"/>
      <c r="X413" s="5"/>
      <c r="Y413" s="5"/>
      <c r="Z413" s="5"/>
      <c r="BZ413" s="5"/>
      <c r="CA413" s="5"/>
      <c r="CB413" s="5"/>
      <c r="CC413" s="5"/>
      <c r="CE413" s="5"/>
      <c r="CF413" s="5"/>
      <c r="CG413" s="5"/>
      <c r="CH413" s="5"/>
      <c r="CJ413" s="5"/>
      <c r="CK413" s="5"/>
      <c r="CL413" s="5"/>
      <c r="CM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</row>
    <row r="414" spans="23:116" ht="12.75">
      <c r="W414" s="5"/>
      <c r="X414" s="5"/>
      <c r="Y414" s="5"/>
      <c r="Z414" s="5"/>
      <c r="BZ414" s="5"/>
      <c r="CA414" s="5"/>
      <c r="CB414" s="5"/>
      <c r="CC414" s="5"/>
      <c r="CE414" s="5"/>
      <c r="CF414" s="5"/>
      <c r="CG414" s="5"/>
      <c r="CH414" s="5"/>
      <c r="CJ414" s="5"/>
      <c r="CK414" s="5"/>
      <c r="CL414" s="5"/>
      <c r="CM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</row>
    <row r="415" spans="23:116" ht="12.75">
      <c r="W415" s="5"/>
      <c r="X415" s="5"/>
      <c r="Y415" s="5"/>
      <c r="Z415" s="5"/>
      <c r="BZ415" s="5"/>
      <c r="CA415" s="5"/>
      <c r="CB415" s="5"/>
      <c r="CC415" s="5"/>
      <c r="CE415" s="5"/>
      <c r="CF415" s="5"/>
      <c r="CG415" s="5"/>
      <c r="CH415" s="5"/>
      <c r="CJ415" s="5"/>
      <c r="CK415" s="5"/>
      <c r="CL415" s="5"/>
      <c r="CM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</row>
    <row r="416" spans="23:116" ht="12.75">
      <c r="W416" s="5"/>
      <c r="X416" s="5"/>
      <c r="Y416" s="5"/>
      <c r="Z416" s="5"/>
      <c r="BZ416" s="5"/>
      <c r="CA416" s="5"/>
      <c r="CB416" s="5"/>
      <c r="CC416" s="5"/>
      <c r="CE416" s="5"/>
      <c r="CF416" s="5"/>
      <c r="CG416" s="5"/>
      <c r="CH416" s="5"/>
      <c r="CJ416" s="5"/>
      <c r="CK416" s="5"/>
      <c r="CL416" s="5"/>
      <c r="CM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</row>
    <row r="417" spans="23:116" ht="12.75">
      <c r="W417" s="5"/>
      <c r="X417" s="5"/>
      <c r="Y417" s="5"/>
      <c r="Z417" s="5"/>
      <c r="BZ417" s="5"/>
      <c r="CA417" s="5"/>
      <c r="CB417" s="5"/>
      <c r="CC417" s="5"/>
      <c r="CE417" s="5"/>
      <c r="CF417" s="5"/>
      <c r="CG417" s="5"/>
      <c r="CH417" s="5"/>
      <c r="CJ417" s="5"/>
      <c r="CK417" s="5"/>
      <c r="CL417" s="5"/>
      <c r="CM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</row>
    <row r="418" spans="23:116" ht="12.75">
      <c r="W418" s="5"/>
      <c r="X418" s="5"/>
      <c r="Y418" s="5"/>
      <c r="Z418" s="5"/>
      <c r="BZ418" s="5"/>
      <c r="CA418" s="5"/>
      <c r="CB418" s="5"/>
      <c r="CC418" s="5"/>
      <c r="CE418" s="5"/>
      <c r="CF418" s="5"/>
      <c r="CG418" s="5"/>
      <c r="CH418" s="5"/>
      <c r="CJ418" s="5"/>
      <c r="CK418" s="5"/>
      <c r="CL418" s="5"/>
      <c r="CM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</row>
    <row r="419" spans="23:116" ht="12.75">
      <c r="W419" s="5"/>
      <c r="X419" s="5"/>
      <c r="Y419" s="5"/>
      <c r="Z419" s="5"/>
      <c r="BZ419" s="5"/>
      <c r="CA419" s="5"/>
      <c r="CB419" s="5"/>
      <c r="CC419" s="5"/>
      <c r="CE419" s="5"/>
      <c r="CF419" s="5"/>
      <c r="CG419" s="5"/>
      <c r="CH419" s="5"/>
      <c r="CJ419" s="5"/>
      <c r="CK419" s="5"/>
      <c r="CL419" s="5"/>
      <c r="CM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</row>
    <row r="420" spans="23:116" ht="12.75">
      <c r="W420" s="5"/>
      <c r="X420" s="5"/>
      <c r="Y420" s="5"/>
      <c r="Z420" s="5"/>
      <c r="BZ420" s="5"/>
      <c r="CA420" s="5"/>
      <c r="CB420" s="5"/>
      <c r="CC420" s="5"/>
      <c r="CE420" s="5"/>
      <c r="CF420" s="5"/>
      <c r="CG420" s="5"/>
      <c r="CH420" s="5"/>
      <c r="CJ420" s="5"/>
      <c r="CK420" s="5"/>
      <c r="CL420" s="5"/>
      <c r="CM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</row>
    <row r="421" spans="23:116" ht="12.75">
      <c r="W421" s="5"/>
      <c r="X421" s="5"/>
      <c r="Y421" s="5"/>
      <c r="Z421" s="5"/>
      <c r="BZ421" s="5"/>
      <c r="CA421" s="5"/>
      <c r="CB421" s="5"/>
      <c r="CC421" s="5"/>
      <c r="CE421" s="5"/>
      <c r="CF421" s="5"/>
      <c r="CG421" s="5"/>
      <c r="CH421" s="5"/>
      <c r="CJ421" s="5"/>
      <c r="CK421" s="5"/>
      <c r="CL421" s="5"/>
      <c r="CM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</row>
    <row r="422" spans="23:116" ht="12.75">
      <c r="W422" s="5"/>
      <c r="X422" s="5"/>
      <c r="Y422" s="5"/>
      <c r="Z422" s="5"/>
      <c r="BZ422" s="5"/>
      <c r="CA422" s="5"/>
      <c r="CB422" s="5"/>
      <c r="CC422" s="5"/>
      <c r="CE422" s="5"/>
      <c r="CF422" s="5"/>
      <c r="CG422" s="5"/>
      <c r="CH422" s="5"/>
      <c r="CJ422" s="5"/>
      <c r="CK422" s="5"/>
      <c r="CL422" s="5"/>
      <c r="CM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</row>
    <row r="423" spans="23:116" ht="12.75">
      <c r="W423" s="5"/>
      <c r="X423" s="5"/>
      <c r="Y423" s="5"/>
      <c r="Z423" s="5"/>
      <c r="BZ423" s="5"/>
      <c r="CA423" s="5"/>
      <c r="CB423" s="5"/>
      <c r="CC423" s="5"/>
      <c r="CE423" s="5"/>
      <c r="CF423" s="5"/>
      <c r="CG423" s="5"/>
      <c r="CH423" s="5"/>
      <c r="CJ423" s="5"/>
      <c r="CK423" s="5"/>
      <c r="CL423" s="5"/>
      <c r="CM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</row>
    <row r="424" spans="23:116" ht="12.75">
      <c r="W424" s="5"/>
      <c r="X424" s="5"/>
      <c r="Y424" s="5"/>
      <c r="Z424" s="5"/>
      <c r="BZ424" s="5"/>
      <c r="CA424" s="5"/>
      <c r="CB424" s="5"/>
      <c r="CC424" s="5"/>
      <c r="CE424" s="5"/>
      <c r="CF424" s="5"/>
      <c r="CG424" s="5"/>
      <c r="CH424" s="5"/>
      <c r="CJ424" s="5"/>
      <c r="CK424" s="5"/>
      <c r="CL424" s="5"/>
      <c r="CM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</row>
    <row r="425" spans="23:116" ht="12.75">
      <c r="W425" s="5"/>
      <c r="X425" s="5"/>
      <c r="Y425" s="5"/>
      <c r="Z425" s="5"/>
      <c r="BZ425" s="5"/>
      <c r="CA425" s="5"/>
      <c r="CB425" s="5"/>
      <c r="CC425" s="5"/>
      <c r="CE425" s="5"/>
      <c r="CF425" s="5"/>
      <c r="CG425" s="5"/>
      <c r="CH425" s="5"/>
      <c r="CJ425" s="5"/>
      <c r="CK425" s="5"/>
      <c r="CL425" s="5"/>
      <c r="CM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</row>
    <row r="426" spans="23:116" ht="12.75">
      <c r="W426" s="5"/>
      <c r="X426" s="5"/>
      <c r="Y426" s="5"/>
      <c r="Z426" s="5"/>
      <c r="BZ426" s="5"/>
      <c r="CA426" s="5"/>
      <c r="CB426" s="5"/>
      <c r="CC426" s="5"/>
      <c r="CE426" s="5"/>
      <c r="CF426" s="5"/>
      <c r="CG426" s="5"/>
      <c r="CH426" s="5"/>
      <c r="CJ426" s="5"/>
      <c r="CK426" s="5"/>
      <c r="CL426" s="5"/>
      <c r="CM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</row>
    <row r="427" spans="23:116" ht="12.75">
      <c r="W427" s="5"/>
      <c r="X427" s="5"/>
      <c r="Y427" s="5"/>
      <c r="Z427" s="5"/>
      <c r="BZ427" s="5"/>
      <c r="CA427" s="5"/>
      <c r="CB427" s="5"/>
      <c r="CC427" s="5"/>
      <c r="CE427" s="5"/>
      <c r="CF427" s="5"/>
      <c r="CG427" s="5"/>
      <c r="CH427" s="5"/>
      <c r="CJ427" s="5"/>
      <c r="CK427" s="5"/>
      <c r="CL427" s="5"/>
      <c r="CM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</row>
    <row r="428" spans="23:116" ht="12.75">
      <c r="W428" s="5"/>
      <c r="X428" s="5"/>
      <c r="Y428" s="5"/>
      <c r="Z428" s="5"/>
      <c r="BZ428" s="5"/>
      <c r="CA428" s="5"/>
      <c r="CB428" s="5"/>
      <c r="CC428" s="5"/>
      <c r="CE428" s="5"/>
      <c r="CF428" s="5"/>
      <c r="CG428" s="5"/>
      <c r="CH428" s="5"/>
      <c r="CJ428" s="5"/>
      <c r="CK428" s="5"/>
      <c r="CL428" s="5"/>
      <c r="CM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</row>
    <row r="429" spans="23:116" ht="12.75">
      <c r="W429" s="5"/>
      <c r="X429" s="5"/>
      <c r="Y429" s="5"/>
      <c r="Z429" s="5"/>
      <c r="BZ429" s="5"/>
      <c r="CA429" s="5"/>
      <c r="CB429" s="5"/>
      <c r="CC429" s="5"/>
      <c r="CE429" s="5"/>
      <c r="CF429" s="5"/>
      <c r="CG429" s="5"/>
      <c r="CH429" s="5"/>
      <c r="CJ429" s="5"/>
      <c r="CK429" s="5"/>
      <c r="CL429" s="5"/>
      <c r="CM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</row>
    <row r="430" spans="23:116" ht="12.75">
      <c r="W430" s="5"/>
      <c r="X430" s="5"/>
      <c r="Y430" s="5"/>
      <c r="Z430" s="5"/>
      <c r="BZ430" s="5"/>
      <c r="CA430" s="5"/>
      <c r="CB430" s="5"/>
      <c r="CC430" s="5"/>
      <c r="CE430" s="5"/>
      <c r="CF430" s="5"/>
      <c r="CG430" s="5"/>
      <c r="CH430" s="5"/>
      <c r="CJ430" s="5"/>
      <c r="CK430" s="5"/>
      <c r="CL430" s="5"/>
      <c r="CM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</row>
    <row r="431" spans="23:116" ht="12.75">
      <c r="W431" s="5"/>
      <c r="X431" s="5"/>
      <c r="Y431" s="5"/>
      <c r="Z431" s="5"/>
      <c r="BZ431" s="5"/>
      <c r="CA431" s="5"/>
      <c r="CB431" s="5"/>
      <c r="CC431" s="5"/>
      <c r="CE431" s="5"/>
      <c r="CF431" s="5"/>
      <c r="CG431" s="5"/>
      <c r="CH431" s="5"/>
      <c r="CJ431" s="5"/>
      <c r="CK431" s="5"/>
      <c r="CL431" s="5"/>
      <c r="CM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</row>
    <row r="432" spans="23:116" ht="12.75">
      <c r="W432" s="5"/>
      <c r="X432" s="5"/>
      <c r="Y432" s="5"/>
      <c r="Z432" s="5"/>
      <c r="BZ432" s="5"/>
      <c r="CA432" s="5"/>
      <c r="CB432" s="5"/>
      <c r="CC432" s="5"/>
      <c r="CE432" s="5"/>
      <c r="CF432" s="5"/>
      <c r="CG432" s="5"/>
      <c r="CH432" s="5"/>
      <c r="CJ432" s="5"/>
      <c r="CK432" s="5"/>
      <c r="CL432" s="5"/>
      <c r="CM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</row>
    <row r="433" spans="23:116" ht="12.75">
      <c r="W433" s="5"/>
      <c r="X433" s="5"/>
      <c r="Y433" s="5"/>
      <c r="Z433" s="5"/>
      <c r="BZ433" s="5"/>
      <c r="CA433" s="5"/>
      <c r="CB433" s="5"/>
      <c r="CC433" s="5"/>
      <c r="CE433" s="5"/>
      <c r="CF433" s="5"/>
      <c r="CG433" s="5"/>
      <c r="CH433" s="5"/>
      <c r="CJ433" s="5"/>
      <c r="CK433" s="5"/>
      <c r="CL433" s="5"/>
      <c r="CM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</row>
    <row r="434" spans="23:116" ht="12.75">
      <c r="W434" s="5"/>
      <c r="X434" s="5"/>
      <c r="Y434" s="5"/>
      <c r="Z434" s="5"/>
      <c r="BZ434" s="5"/>
      <c r="CA434" s="5"/>
      <c r="CB434" s="5"/>
      <c r="CC434" s="5"/>
      <c r="CE434" s="5"/>
      <c r="CF434" s="5"/>
      <c r="CG434" s="5"/>
      <c r="CH434" s="5"/>
      <c r="CJ434" s="5"/>
      <c r="CK434" s="5"/>
      <c r="CL434" s="5"/>
      <c r="CM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</row>
    <row r="435" spans="23:116" ht="12.75">
      <c r="W435" s="5"/>
      <c r="X435" s="5"/>
      <c r="Y435" s="5"/>
      <c r="Z435" s="5"/>
      <c r="BZ435" s="5"/>
      <c r="CA435" s="5"/>
      <c r="CB435" s="5"/>
      <c r="CC435" s="5"/>
      <c r="CE435" s="5"/>
      <c r="CF435" s="5"/>
      <c r="CG435" s="5"/>
      <c r="CH435" s="5"/>
      <c r="CJ435" s="5"/>
      <c r="CK435" s="5"/>
      <c r="CL435" s="5"/>
      <c r="CM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</row>
    <row r="436" spans="23:116" ht="12.75">
      <c r="W436" s="5"/>
      <c r="X436" s="5"/>
      <c r="Y436" s="5"/>
      <c r="Z436" s="5"/>
      <c r="BZ436" s="5"/>
      <c r="CA436" s="5"/>
      <c r="CB436" s="5"/>
      <c r="CC436" s="5"/>
      <c r="CE436" s="5"/>
      <c r="CF436" s="5"/>
      <c r="CG436" s="5"/>
      <c r="CH436" s="5"/>
      <c r="CJ436" s="5"/>
      <c r="CK436" s="5"/>
      <c r="CL436" s="5"/>
      <c r="CM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</row>
    <row r="437" spans="23:116" ht="12.75">
      <c r="W437" s="5"/>
      <c r="X437" s="5"/>
      <c r="Y437" s="5"/>
      <c r="Z437" s="5"/>
      <c r="BZ437" s="5"/>
      <c r="CA437" s="5"/>
      <c r="CB437" s="5"/>
      <c r="CC437" s="5"/>
      <c r="CE437" s="5"/>
      <c r="CF437" s="5"/>
      <c r="CG437" s="5"/>
      <c r="CH437" s="5"/>
      <c r="CJ437" s="5"/>
      <c r="CK437" s="5"/>
      <c r="CL437" s="5"/>
      <c r="CM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</row>
    <row r="438" spans="23:116" ht="12.75">
      <c r="W438" s="5"/>
      <c r="X438" s="5"/>
      <c r="Y438" s="5"/>
      <c r="Z438" s="5"/>
      <c r="BZ438" s="5"/>
      <c r="CA438" s="5"/>
      <c r="CB438" s="5"/>
      <c r="CC438" s="5"/>
      <c r="CE438" s="5"/>
      <c r="CF438" s="5"/>
      <c r="CG438" s="5"/>
      <c r="CH438" s="5"/>
      <c r="CJ438" s="5"/>
      <c r="CK438" s="5"/>
      <c r="CL438" s="5"/>
      <c r="CM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</row>
    <row r="439" spans="23:116" ht="12.75">
      <c r="W439" s="5"/>
      <c r="X439" s="5"/>
      <c r="Y439" s="5"/>
      <c r="Z439" s="5"/>
      <c r="BZ439" s="5"/>
      <c r="CA439" s="5"/>
      <c r="CB439" s="5"/>
      <c r="CC439" s="5"/>
      <c r="CE439" s="5"/>
      <c r="CF439" s="5"/>
      <c r="CG439" s="5"/>
      <c r="CH439" s="5"/>
      <c r="CJ439" s="5"/>
      <c r="CK439" s="5"/>
      <c r="CL439" s="5"/>
      <c r="CM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</row>
    <row r="440" spans="23:116" ht="12.75">
      <c r="W440" s="5"/>
      <c r="X440" s="5"/>
      <c r="Y440" s="5"/>
      <c r="Z440" s="5"/>
      <c r="BZ440" s="5"/>
      <c r="CA440" s="5"/>
      <c r="CB440" s="5"/>
      <c r="CC440" s="5"/>
      <c r="CE440" s="5"/>
      <c r="CF440" s="5"/>
      <c r="CG440" s="5"/>
      <c r="CH440" s="5"/>
      <c r="CJ440" s="5"/>
      <c r="CK440" s="5"/>
      <c r="CL440" s="5"/>
      <c r="CM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</row>
    <row r="441" spans="23:116" ht="12.75">
      <c r="W441" s="5"/>
      <c r="X441" s="5"/>
      <c r="Y441" s="5"/>
      <c r="Z441" s="5"/>
      <c r="BZ441" s="5"/>
      <c r="CA441" s="5"/>
      <c r="CB441" s="5"/>
      <c r="CC441" s="5"/>
      <c r="CE441" s="5"/>
      <c r="CF441" s="5"/>
      <c r="CG441" s="5"/>
      <c r="CH441" s="5"/>
      <c r="CJ441" s="5"/>
      <c r="CK441" s="5"/>
      <c r="CL441" s="5"/>
      <c r="CM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</row>
    <row r="442" spans="23:116" ht="12.75">
      <c r="W442" s="5"/>
      <c r="X442" s="5"/>
      <c r="Y442" s="5"/>
      <c r="Z442" s="5"/>
      <c r="BZ442" s="5"/>
      <c r="CA442" s="5"/>
      <c r="CB442" s="5"/>
      <c r="CC442" s="5"/>
      <c r="CE442" s="5"/>
      <c r="CF442" s="5"/>
      <c r="CG442" s="5"/>
      <c r="CH442" s="5"/>
      <c r="CJ442" s="5"/>
      <c r="CK442" s="5"/>
      <c r="CL442" s="5"/>
      <c r="CM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</row>
    <row r="443" spans="23:116" ht="12.75">
      <c r="W443" s="5"/>
      <c r="X443" s="5"/>
      <c r="Y443" s="5"/>
      <c r="Z443" s="5"/>
      <c r="BZ443" s="5"/>
      <c r="CA443" s="5"/>
      <c r="CB443" s="5"/>
      <c r="CC443" s="5"/>
      <c r="CE443" s="5"/>
      <c r="CF443" s="5"/>
      <c r="CG443" s="5"/>
      <c r="CH443" s="5"/>
      <c r="CJ443" s="5"/>
      <c r="CK443" s="5"/>
      <c r="CL443" s="5"/>
      <c r="CM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</row>
    <row r="444" spans="23:116" ht="12.75">
      <c r="W444" s="5"/>
      <c r="X444" s="5"/>
      <c r="Y444" s="5"/>
      <c r="Z444" s="5"/>
      <c r="BZ444" s="5"/>
      <c r="CA444" s="5"/>
      <c r="CB444" s="5"/>
      <c r="CC444" s="5"/>
      <c r="CE444" s="5"/>
      <c r="CF444" s="5"/>
      <c r="CG444" s="5"/>
      <c r="CH444" s="5"/>
      <c r="CJ444" s="5"/>
      <c r="CK444" s="5"/>
      <c r="CL444" s="5"/>
      <c r="CM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</row>
    <row r="445" spans="23:116" ht="12.75">
      <c r="W445" s="5"/>
      <c r="X445" s="5"/>
      <c r="Y445" s="5"/>
      <c r="Z445" s="5"/>
      <c r="BZ445" s="5"/>
      <c r="CA445" s="5"/>
      <c r="CB445" s="5"/>
      <c r="CC445" s="5"/>
      <c r="CE445" s="5"/>
      <c r="CF445" s="5"/>
      <c r="CG445" s="5"/>
      <c r="CH445" s="5"/>
      <c r="CJ445" s="5"/>
      <c r="CK445" s="5"/>
      <c r="CL445" s="5"/>
      <c r="CM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</row>
    <row r="446" spans="23:116" ht="12.75">
      <c r="W446" s="5"/>
      <c r="X446" s="5"/>
      <c r="Y446" s="5"/>
      <c r="Z446" s="5"/>
      <c r="BZ446" s="5"/>
      <c r="CA446" s="5"/>
      <c r="CB446" s="5"/>
      <c r="CC446" s="5"/>
      <c r="CE446" s="5"/>
      <c r="CF446" s="5"/>
      <c r="CG446" s="5"/>
      <c r="CH446" s="5"/>
      <c r="CJ446" s="5"/>
      <c r="CK446" s="5"/>
      <c r="CL446" s="5"/>
      <c r="CM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</row>
    <row r="447" spans="23:116" ht="12.75">
      <c r="W447" s="5"/>
      <c r="X447" s="5"/>
      <c r="Y447" s="5"/>
      <c r="Z447" s="5"/>
      <c r="BZ447" s="5"/>
      <c r="CA447" s="5"/>
      <c r="CB447" s="5"/>
      <c r="CC447" s="5"/>
      <c r="CE447" s="5"/>
      <c r="CF447" s="5"/>
      <c r="CG447" s="5"/>
      <c r="CH447" s="5"/>
      <c r="CJ447" s="5"/>
      <c r="CK447" s="5"/>
      <c r="CL447" s="5"/>
      <c r="CM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</row>
    <row r="448" spans="23:116" ht="12.75">
      <c r="W448" s="5"/>
      <c r="X448" s="5"/>
      <c r="Y448" s="5"/>
      <c r="Z448" s="5"/>
      <c r="BZ448" s="5"/>
      <c r="CA448" s="5"/>
      <c r="CB448" s="5"/>
      <c r="CC448" s="5"/>
      <c r="CE448" s="5"/>
      <c r="CF448" s="5"/>
      <c r="CG448" s="5"/>
      <c r="CH448" s="5"/>
      <c r="CJ448" s="5"/>
      <c r="CK448" s="5"/>
      <c r="CL448" s="5"/>
      <c r="CM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</row>
    <row r="449" spans="23:116" ht="12.75">
      <c r="W449" s="5"/>
      <c r="X449" s="5"/>
      <c r="Y449" s="5"/>
      <c r="Z449" s="5"/>
      <c r="BZ449" s="5"/>
      <c r="CA449" s="5"/>
      <c r="CB449" s="5"/>
      <c r="CC449" s="5"/>
      <c r="CE449" s="5"/>
      <c r="CF449" s="5"/>
      <c r="CG449" s="5"/>
      <c r="CH449" s="5"/>
      <c r="CJ449" s="5"/>
      <c r="CK449" s="5"/>
      <c r="CL449" s="5"/>
      <c r="CM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</row>
    <row r="450" spans="23:116" ht="12.75">
      <c r="W450" s="5"/>
      <c r="X450" s="5"/>
      <c r="Y450" s="5"/>
      <c r="Z450" s="5"/>
      <c r="BZ450" s="5"/>
      <c r="CA450" s="5"/>
      <c r="CB450" s="5"/>
      <c r="CC450" s="5"/>
      <c r="CE450" s="5"/>
      <c r="CF450" s="5"/>
      <c r="CG450" s="5"/>
      <c r="CH450" s="5"/>
      <c r="CJ450" s="5"/>
      <c r="CK450" s="5"/>
      <c r="CL450" s="5"/>
      <c r="CM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</row>
    <row r="451" spans="23:116" ht="12.75">
      <c r="W451" s="5"/>
      <c r="X451" s="5"/>
      <c r="Y451" s="5"/>
      <c r="Z451" s="5"/>
      <c r="BZ451" s="5"/>
      <c r="CA451" s="5"/>
      <c r="CB451" s="5"/>
      <c r="CC451" s="5"/>
      <c r="CE451" s="5"/>
      <c r="CF451" s="5"/>
      <c r="CG451" s="5"/>
      <c r="CH451" s="5"/>
      <c r="CJ451" s="5"/>
      <c r="CK451" s="5"/>
      <c r="CL451" s="5"/>
      <c r="CM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</row>
    <row r="452" spans="23:116" ht="12.75">
      <c r="W452" s="5"/>
      <c r="X452" s="5"/>
      <c r="Y452" s="5"/>
      <c r="Z452" s="5"/>
      <c r="BZ452" s="5"/>
      <c r="CA452" s="5"/>
      <c r="CB452" s="5"/>
      <c r="CC452" s="5"/>
      <c r="CE452" s="5"/>
      <c r="CF452" s="5"/>
      <c r="CG452" s="5"/>
      <c r="CH452" s="5"/>
      <c r="CJ452" s="5"/>
      <c r="CK452" s="5"/>
      <c r="CL452" s="5"/>
      <c r="CM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</row>
    <row r="453" spans="23:116" ht="12.75">
      <c r="W453" s="5"/>
      <c r="X453" s="5"/>
      <c r="Y453" s="5"/>
      <c r="Z453" s="5"/>
      <c r="BZ453" s="5"/>
      <c r="CA453" s="5"/>
      <c r="CB453" s="5"/>
      <c r="CC453" s="5"/>
      <c r="CE453" s="5"/>
      <c r="CF453" s="5"/>
      <c r="CG453" s="5"/>
      <c r="CH453" s="5"/>
      <c r="CJ453" s="5"/>
      <c r="CK453" s="5"/>
      <c r="CL453" s="5"/>
      <c r="CM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</row>
    <row r="454" spans="23:116" ht="12.75">
      <c r="W454" s="5"/>
      <c r="X454" s="5"/>
      <c r="Y454" s="5"/>
      <c r="Z454" s="5"/>
      <c r="BZ454" s="5"/>
      <c r="CA454" s="5"/>
      <c r="CB454" s="5"/>
      <c r="CC454" s="5"/>
      <c r="CE454" s="5"/>
      <c r="CF454" s="5"/>
      <c r="CG454" s="5"/>
      <c r="CH454" s="5"/>
      <c r="CJ454" s="5"/>
      <c r="CK454" s="5"/>
      <c r="CL454" s="5"/>
      <c r="CM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</row>
    <row r="455" spans="23:116" ht="12.75">
      <c r="W455" s="5"/>
      <c r="X455" s="5"/>
      <c r="Y455" s="5"/>
      <c r="Z455" s="5"/>
      <c r="BZ455" s="5"/>
      <c r="CA455" s="5"/>
      <c r="CB455" s="5"/>
      <c r="CC455" s="5"/>
      <c r="CE455" s="5"/>
      <c r="CF455" s="5"/>
      <c r="CG455" s="5"/>
      <c r="CH455" s="5"/>
      <c r="CJ455" s="5"/>
      <c r="CK455" s="5"/>
      <c r="CL455" s="5"/>
      <c r="CM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</row>
    <row r="456" spans="23:116" ht="12.75">
      <c r="W456" s="5"/>
      <c r="X456" s="5"/>
      <c r="Y456" s="5"/>
      <c r="Z456" s="5"/>
      <c r="BZ456" s="5"/>
      <c r="CA456" s="5"/>
      <c r="CB456" s="5"/>
      <c r="CC456" s="5"/>
      <c r="CE456" s="5"/>
      <c r="CF456" s="5"/>
      <c r="CG456" s="5"/>
      <c r="CH456" s="5"/>
      <c r="CJ456" s="5"/>
      <c r="CK456" s="5"/>
      <c r="CL456" s="5"/>
      <c r="CM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</row>
    <row r="457" spans="23:116" ht="12.75">
      <c r="W457" s="5"/>
      <c r="X457" s="5"/>
      <c r="Y457" s="5"/>
      <c r="Z457" s="5"/>
      <c r="BZ457" s="5"/>
      <c r="CA457" s="5"/>
      <c r="CB457" s="5"/>
      <c r="CC457" s="5"/>
      <c r="CE457" s="5"/>
      <c r="CF457" s="5"/>
      <c r="CG457" s="5"/>
      <c r="CH457" s="5"/>
      <c r="CJ457" s="5"/>
      <c r="CK457" s="5"/>
      <c r="CL457" s="5"/>
      <c r="CM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</row>
    <row r="458" spans="23:116" ht="12.75">
      <c r="W458" s="5"/>
      <c r="X458" s="5"/>
      <c r="Y458" s="5"/>
      <c r="Z458" s="5"/>
      <c r="BZ458" s="5"/>
      <c r="CA458" s="5"/>
      <c r="CB458" s="5"/>
      <c r="CC458" s="5"/>
      <c r="CE458" s="5"/>
      <c r="CF458" s="5"/>
      <c r="CG458" s="5"/>
      <c r="CH458" s="5"/>
      <c r="CJ458" s="5"/>
      <c r="CK458" s="5"/>
      <c r="CL458" s="5"/>
      <c r="CM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</row>
    <row r="459" spans="23:116" ht="12.75">
      <c r="W459" s="5"/>
      <c r="X459" s="5"/>
      <c r="Y459" s="5"/>
      <c r="Z459" s="5"/>
      <c r="BZ459" s="5"/>
      <c r="CA459" s="5"/>
      <c r="CB459" s="5"/>
      <c r="CC459" s="5"/>
      <c r="CE459" s="5"/>
      <c r="CF459" s="5"/>
      <c r="CG459" s="5"/>
      <c r="CH459" s="5"/>
      <c r="CJ459" s="5"/>
      <c r="CK459" s="5"/>
      <c r="CL459" s="5"/>
      <c r="CM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</row>
    <row r="460" spans="23:116" ht="12.75">
      <c r="W460" s="5"/>
      <c r="X460" s="5"/>
      <c r="Y460" s="5"/>
      <c r="Z460" s="5"/>
      <c r="BZ460" s="5"/>
      <c r="CA460" s="5"/>
      <c r="CB460" s="5"/>
      <c r="CC460" s="5"/>
      <c r="CE460" s="5"/>
      <c r="CF460" s="5"/>
      <c r="CG460" s="5"/>
      <c r="CH460" s="5"/>
      <c r="CJ460" s="5"/>
      <c r="CK460" s="5"/>
      <c r="CL460" s="5"/>
      <c r="CM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</row>
    <row r="461" spans="23:116" ht="12.75">
      <c r="W461" s="5"/>
      <c r="X461" s="5"/>
      <c r="Y461" s="5"/>
      <c r="Z461" s="5"/>
      <c r="BZ461" s="5"/>
      <c r="CA461" s="5"/>
      <c r="CB461" s="5"/>
      <c r="CC461" s="5"/>
      <c r="CE461" s="5"/>
      <c r="CF461" s="5"/>
      <c r="CG461" s="5"/>
      <c r="CH461" s="5"/>
      <c r="CJ461" s="5"/>
      <c r="CK461" s="5"/>
      <c r="CL461" s="5"/>
      <c r="CM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</row>
    <row r="462" spans="23:116" ht="12.75">
      <c r="W462" s="5"/>
      <c r="X462" s="5"/>
      <c r="Y462" s="5"/>
      <c r="Z462" s="5"/>
      <c r="BZ462" s="5"/>
      <c r="CA462" s="5"/>
      <c r="CB462" s="5"/>
      <c r="CC462" s="5"/>
      <c r="CE462" s="5"/>
      <c r="CF462" s="5"/>
      <c r="CG462" s="5"/>
      <c r="CH462" s="5"/>
      <c r="CJ462" s="5"/>
      <c r="CK462" s="5"/>
      <c r="CL462" s="5"/>
      <c r="CM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</row>
    <row r="463" spans="23:116" ht="12.75">
      <c r="W463" s="5"/>
      <c r="X463" s="5"/>
      <c r="Y463" s="5"/>
      <c r="Z463" s="5"/>
      <c r="BZ463" s="5"/>
      <c r="CA463" s="5"/>
      <c r="CB463" s="5"/>
      <c r="CC463" s="5"/>
      <c r="CE463" s="5"/>
      <c r="CF463" s="5"/>
      <c r="CG463" s="5"/>
      <c r="CH463" s="5"/>
      <c r="CJ463" s="5"/>
      <c r="CK463" s="5"/>
      <c r="CL463" s="5"/>
      <c r="CM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</row>
    <row r="464" spans="23:116" ht="12.75">
      <c r="W464" s="5"/>
      <c r="X464" s="5"/>
      <c r="Y464" s="5"/>
      <c r="Z464" s="5"/>
      <c r="BZ464" s="5"/>
      <c r="CA464" s="5"/>
      <c r="CB464" s="5"/>
      <c r="CC464" s="5"/>
      <c r="CE464" s="5"/>
      <c r="CF464" s="5"/>
      <c r="CG464" s="5"/>
      <c r="CH464" s="5"/>
      <c r="CJ464" s="5"/>
      <c r="CK464" s="5"/>
      <c r="CL464" s="5"/>
      <c r="CM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</row>
    <row r="465" spans="23:116" ht="12.75">
      <c r="W465" s="5"/>
      <c r="X465" s="5"/>
      <c r="Y465" s="5"/>
      <c r="Z465" s="5"/>
      <c r="BZ465" s="5"/>
      <c r="CA465" s="5"/>
      <c r="CB465" s="5"/>
      <c r="CC465" s="5"/>
      <c r="CE465" s="5"/>
      <c r="CF465" s="5"/>
      <c r="CG465" s="5"/>
      <c r="CH465" s="5"/>
      <c r="CJ465" s="5"/>
      <c r="CK465" s="5"/>
      <c r="CL465" s="5"/>
      <c r="CM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</row>
    <row r="466" spans="23:116" ht="12.75">
      <c r="W466" s="5"/>
      <c r="X466" s="5"/>
      <c r="Y466" s="5"/>
      <c r="Z466" s="5"/>
      <c r="BZ466" s="5"/>
      <c r="CA466" s="5"/>
      <c r="CB466" s="5"/>
      <c r="CC466" s="5"/>
      <c r="CE466" s="5"/>
      <c r="CF466" s="5"/>
      <c r="CG466" s="5"/>
      <c r="CH466" s="5"/>
      <c r="CJ466" s="5"/>
      <c r="CK466" s="5"/>
      <c r="CL466" s="5"/>
      <c r="CM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</row>
    <row r="467" spans="23:116" ht="12.75">
      <c r="W467" s="5"/>
      <c r="X467" s="5"/>
      <c r="Y467" s="5"/>
      <c r="Z467" s="5"/>
      <c r="BZ467" s="5"/>
      <c r="CA467" s="5"/>
      <c r="CB467" s="5"/>
      <c r="CC467" s="5"/>
      <c r="CE467" s="5"/>
      <c r="CF467" s="5"/>
      <c r="CG467" s="5"/>
      <c r="CH467" s="5"/>
      <c r="CJ467" s="5"/>
      <c r="CK467" s="5"/>
      <c r="CL467" s="5"/>
      <c r="CM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</row>
    <row r="468" spans="23:116" ht="12.75">
      <c r="W468" s="5"/>
      <c r="X468" s="5"/>
      <c r="Y468" s="5"/>
      <c r="Z468" s="5"/>
      <c r="BZ468" s="5"/>
      <c r="CA468" s="5"/>
      <c r="CB468" s="5"/>
      <c r="CC468" s="5"/>
      <c r="CE468" s="5"/>
      <c r="CF468" s="5"/>
      <c r="CG468" s="5"/>
      <c r="CH468" s="5"/>
      <c r="CJ468" s="5"/>
      <c r="CK468" s="5"/>
      <c r="CL468" s="5"/>
      <c r="CM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</row>
    <row r="469" spans="23:116" ht="12.75">
      <c r="W469" s="5"/>
      <c r="X469" s="5"/>
      <c r="Y469" s="5"/>
      <c r="Z469" s="5"/>
      <c r="BZ469" s="5"/>
      <c r="CA469" s="5"/>
      <c r="CB469" s="5"/>
      <c r="CC469" s="5"/>
      <c r="CE469" s="5"/>
      <c r="CF469" s="5"/>
      <c r="CG469" s="5"/>
      <c r="CH469" s="5"/>
      <c r="CJ469" s="5"/>
      <c r="CK469" s="5"/>
      <c r="CL469" s="5"/>
      <c r="CM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</row>
    <row r="470" spans="23:116" ht="12.75">
      <c r="W470" s="5"/>
      <c r="X470" s="5"/>
      <c r="Y470" s="5"/>
      <c r="Z470" s="5"/>
      <c r="BZ470" s="5"/>
      <c r="CA470" s="5"/>
      <c r="CB470" s="5"/>
      <c r="CC470" s="5"/>
      <c r="CE470" s="5"/>
      <c r="CF470" s="5"/>
      <c r="CG470" s="5"/>
      <c r="CH470" s="5"/>
      <c r="CJ470" s="5"/>
      <c r="CK470" s="5"/>
      <c r="CL470" s="5"/>
      <c r="CM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</row>
    <row r="471" spans="23:116" ht="12.75">
      <c r="W471" s="5"/>
      <c r="X471" s="5"/>
      <c r="Y471" s="5"/>
      <c r="Z471" s="5"/>
      <c r="BZ471" s="5"/>
      <c r="CA471" s="5"/>
      <c r="CB471" s="5"/>
      <c r="CC471" s="5"/>
      <c r="CE471" s="5"/>
      <c r="CF471" s="5"/>
      <c r="CG471" s="5"/>
      <c r="CH471" s="5"/>
      <c r="CJ471" s="5"/>
      <c r="CK471" s="5"/>
      <c r="CL471" s="5"/>
      <c r="CM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</row>
    <row r="472" spans="23:116" ht="12.75">
      <c r="W472" s="5"/>
      <c r="X472" s="5"/>
      <c r="Y472" s="5"/>
      <c r="Z472" s="5"/>
      <c r="BZ472" s="5"/>
      <c r="CA472" s="5"/>
      <c r="CB472" s="5"/>
      <c r="CC472" s="5"/>
      <c r="CE472" s="5"/>
      <c r="CF472" s="5"/>
      <c r="CG472" s="5"/>
      <c r="CH472" s="5"/>
      <c r="CJ472" s="5"/>
      <c r="CK472" s="5"/>
      <c r="CL472" s="5"/>
      <c r="CM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</row>
    <row r="473" spans="23:116" ht="12.75">
      <c r="W473" s="5"/>
      <c r="X473" s="5"/>
      <c r="Y473" s="5"/>
      <c r="Z473" s="5"/>
      <c r="BZ473" s="5"/>
      <c r="CA473" s="5"/>
      <c r="CB473" s="5"/>
      <c r="CC473" s="5"/>
      <c r="CE473" s="5"/>
      <c r="CF473" s="5"/>
      <c r="CG473" s="5"/>
      <c r="CH473" s="5"/>
      <c r="CJ473" s="5"/>
      <c r="CK473" s="5"/>
      <c r="CL473" s="5"/>
      <c r="CM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</row>
    <row r="474" spans="23:116" ht="12.75">
      <c r="W474" s="5"/>
      <c r="X474" s="5"/>
      <c r="Y474" s="5"/>
      <c r="Z474" s="5"/>
      <c r="BZ474" s="5"/>
      <c r="CA474" s="5"/>
      <c r="CB474" s="5"/>
      <c r="CC474" s="5"/>
      <c r="CE474" s="5"/>
      <c r="CF474" s="5"/>
      <c r="CG474" s="5"/>
      <c r="CH474" s="5"/>
      <c r="CJ474" s="5"/>
      <c r="CK474" s="5"/>
      <c r="CL474" s="5"/>
      <c r="CM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</row>
    <row r="475" spans="23:116" ht="12.75">
      <c r="W475" s="5"/>
      <c r="X475" s="5"/>
      <c r="Y475" s="5"/>
      <c r="Z475" s="5"/>
      <c r="BZ475" s="5"/>
      <c r="CA475" s="5"/>
      <c r="CB475" s="5"/>
      <c r="CC475" s="5"/>
      <c r="CE475" s="5"/>
      <c r="CF475" s="5"/>
      <c r="CG475" s="5"/>
      <c r="CH475" s="5"/>
      <c r="CJ475" s="5"/>
      <c r="CK475" s="5"/>
      <c r="CL475" s="5"/>
      <c r="CM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</row>
    <row r="476" spans="23:116" ht="12.75">
      <c r="W476" s="5"/>
      <c r="X476" s="5"/>
      <c r="Y476" s="5"/>
      <c r="Z476" s="5"/>
      <c r="BZ476" s="5"/>
      <c r="CA476" s="5"/>
      <c r="CB476" s="5"/>
      <c r="CC476" s="5"/>
      <c r="CE476" s="5"/>
      <c r="CF476" s="5"/>
      <c r="CG476" s="5"/>
      <c r="CH476" s="5"/>
      <c r="CJ476" s="5"/>
      <c r="CK476" s="5"/>
      <c r="CL476" s="5"/>
      <c r="CM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</row>
    <row r="477" spans="23:116" ht="12.75">
      <c r="W477" s="5"/>
      <c r="X477" s="5"/>
      <c r="Y477" s="5"/>
      <c r="Z477" s="5"/>
      <c r="BZ477" s="5"/>
      <c r="CA477" s="5"/>
      <c r="CB477" s="5"/>
      <c r="CC477" s="5"/>
      <c r="CE477" s="5"/>
      <c r="CF477" s="5"/>
      <c r="CG477" s="5"/>
      <c r="CH477" s="5"/>
      <c r="CJ477" s="5"/>
      <c r="CK477" s="5"/>
      <c r="CL477" s="5"/>
      <c r="CM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</row>
    <row r="478" spans="23:116" ht="12.75">
      <c r="W478" s="5"/>
      <c r="X478" s="5"/>
      <c r="Y478" s="5"/>
      <c r="Z478" s="5"/>
      <c r="BZ478" s="5"/>
      <c r="CA478" s="5"/>
      <c r="CB478" s="5"/>
      <c r="CC478" s="5"/>
      <c r="CE478" s="5"/>
      <c r="CF478" s="5"/>
      <c r="CG478" s="5"/>
      <c r="CH478" s="5"/>
      <c r="CJ478" s="5"/>
      <c r="CK478" s="5"/>
      <c r="CL478" s="5"/>
      <c r="CM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</row>
    <row r="479" spans="23:116" ht="12.75">
      <c r="W479" s="5"/>
      <c r="X479" s="5"/>
      <c r="Y479" s="5"/>
      <c r="Z479" s="5"/>
      <c r="BZ479" s="5"/>
      <c r="CA479" s="5"/>
      <c r="CB479" s="5"/>
      <c r="CC479" s="5"/>
      <c r="CE479" s="5"/>
      <c r="CF479" s="5"/>
      <c r="CG479" s="5"/>
      <c r="CH479" s="5"/>
      <c r="CJ479" s="5"/>
      <c r="CK479" s="5"/>
      <c r="CL479" s="5"/>
      <c r="CM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</row>
    <row r="480" spans="23:116" ht="12.75">
      <c r="W480" s="5"/>
      <c r="X480" s="5"/>
      <c r="Y480" s="5"/>
      <c r="Z480" s="5"/>
      <c r="BZ480" s="5"/>
      <c r="CA480" s="5"/>
      <c r="CB480" s="5"/>
      <c r="CC480" s="5"/>
      <c r="CE480" s="5"/>
      <c r="CF480" s="5"/>
      <c r="CG480" s="5"/>
      <c r="CH480" s="5"/>
      <c r="CJ480" s="5"/>
      <c r="CK480" s="5"/>
      <c r="CL480" s="5"/>
      <c r="CM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</row>
    <row r="481" spans="23:116" ht="12.75">
      <c r="W481" s="5"/>
      <c r="X481" s="5"/>
      <c r="Y481" s="5"/>
      <c r="Z481" s="5"/>
      <c r="BZ481" s="5"/>
      <c r="CA481" s="5"/>
      <c r="CB481" s="5"/>
      <c r="CC481" s="5"/>
      <c r="CE481" s="5"/>
      <c r="CF481" s="5"/>
      <c r="CG481" s="5"/>
      <c r="CH481" s="5"/>
      <c r="CJ481" s="5"/>
      <c r="CK481" s="5"/>
      <c r="CL481" s="5"/>
      <c r="CM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</row>
    <row r="482" spans="23:116" ht="12.75">
      <c r="W482" s="5"/>
      <c r="X482" s="5"/>
      <c r="Y482" s="5"/>
      <c r="Z482" s="5"/>
      <c r="BZ482" s="5"/>
      <c r="CA482" s="5"/>
      <c r="CB482" s="5"/>
      <c r="CC482" s="5"/>
      <c r="CE482" s="5"/>
      <c r="CF482" s="5"/>
      <c r="CG482" s="5"/>
      <c r="CH482" s="5"/>
      <c r="CJ482" s="5"/>
      <c r="CK482" s="5"/>
      <c r="CL482" s="5"/>
      <c r="CM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</row>
    <row r="483" spans="23:116" ht="12.75">
      <c r="W483" s="5"/>
      <c r="X483" s="5"/>
      <c r="Y483" s="5"/>
      <c r="Z483" s="5"/>
      <c r="BZ483" s="5"/>
      <c r="CA483" s="5"/>
      <c r="CB483" s="5"/>
      <c r="CC483" s="5"/>
      <c r="CE483" s="5"/>
      <c r="CF483" s="5"/>
      <c r="CG483" s="5"/>
      <c r="CH483" s="5"/>
      <c r="CJ483" s="5"/>
      <c r="CK483" s="5"/>
      <c r="CL483" s="5"/>
      <c r="CM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</row>
    <row r="484" spans="23:116" ht="12.75">
      <c r="W484" s="5"/>
      <c r="X484" s="5"/>
      <c r="Y484" s="5"/>
      <c r="Z484" s="5"/>
      <c r="BZ484" s="5"/>
      <c r="CA484" s="5"/>
      <c r="CB484" s="5"/>
      <c r="CC484" s="5"/>
      <c r="CE484" s="5"/>
      <c r="CF484" s="5"/>
      <c r="CG484" s="5"/>
      <c r="CH484" s="5"/>
      <c r="CJ484" s="5"/>
      <c r="CK484" s="5"/>
      <c r="CL484" s="5"/>
      <c r="CM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</row>
    <row r="485" spans="23:116" ht="12.75">
      <c r="W485" s="5"/>
      <c r="X485" s="5"/>
      <c r="Y485" s="5"/>
      <c r="Z485" s="5"/>
      <c r="BZ485" s="5"/>
      <c r="CA485" s="5"/>
      <c r="CB485" s="5"/>
      <c r="CC485" s="5"/>
      <c r="CE485" s="5"/>
      <c r="CF485" s="5"/>
      <c r="CG485" s="5"/>
      <c r="CH485" s="5"/>
      <c r="CJ485" s="5"/>
      <c r="CK485" s="5"/>
      <c r="CL485" s="5"/>
      <c r="CM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</row>
    <row r="486" spans="23:116" ht="12.75">
      <c r="W486" s="5"/>
      <c r="X486" s="5"/>
      <c r="Y486" s="5"/>
      <c r="Z486" s="5"/>
      <c r="BZ486" s="5"/>
      <c r="CA486" s="5"/>
      <c r="CB486" s="5"/>
      <c r="CC486" s="5"/>
      <c r="CE486" s="5"/>
      <c r="CF486" s="5"/>
      <c r="CG486" s="5"/>
      <c r="CH486" s="5"/>
      <c r="CJ486" s="5"/>
      <c r="CK486" s="5"/>
      <c r="CL486" s="5"/>
      <c r="CM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</row>
    <row r="487" spans="23:116" ht="12.75">
      <c r="W487" s="5"/>
      <c r="X487" s="5"/>
      <c r="Y487" s="5"/>
      <c r="Z487" s="5"/>
      <c r="BZ487" s="5"/>
      <c r="CA487" s="5"/>
      <c r="CB487" s="5"/>
      <c r="CC487" s="5"/>
      <c r="CE487" s="5"/>
      <c r="CF487" s="5"/>
      <c r="CG487" s="5"/>
      <c r="CH487" s="5"/>
      <c r="CJ487" s="5"/>
      <c r="CK487" s="5"/>
      <c r="CL487" s="5"/>
      <c r="CM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</row>
    <row r="488" spans="23:116" ht="12.75">
      <c r="W488" s="5"/>
      <c r="X488" s="5"/>
      <c r="Y488" s="5"/>
      <c r="Z488" s="5"/>
      <c r="BZ488" s="5"/>
      <c r="CA488" s="5"/>
      <c r="CB488" s="5"/>
      <c r="CC488" s="5"/>
      <c r="CE488" s="5"/>
      <c r="CF488" s="5"/>
      <c r="CG488" s="5"/>
      <c r="CH488" s="5"/>
      <c r="CJ488" s="5"/>
      <c r="CK488" s="5"/>
      <c r="CL488" s="5"/>
      <c r="CM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</row>
    <row r="489" spans="23:116" ht="12.75">
      <c r="W489" s="5"/>
      <c r="X489" s="5"/>
      <c r="Y489" s="5"/>
      <c r="Z489" s="5"/>
      <c r="BZ489" s="5"/>
      <c r="CA489" s="5"/>
      <c r="CB489" s="5"/>
      <c r="CC489" s="5"/>
      <c r="CE489" s="5"/>
      <c r="CF489" s="5"/>
      <c r="CG489" s="5"/>
      <c r="CH489" s="5"/>
      <c r="CJ489" s="5"/>
      <c r="CK489" s="5"/>
      <c r="CL489" s="5"/>
      <c r="CM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</row>
    <row r="490" spans="23:116" ht="12.75">
      <c r="W490" s="5"/>
      <c r="X490" s="5"/>
      <c r="Y490" s="5"/>
      <c r="Z490" s="5"/>
      <c r="BZ490" s="5"/>
      <c r="CA490" s="5"/>
      <c r="CB490" s="5"/>
      <c r="CC490" s="5"/>
      <c r="CE490" s="5"/>
      <c r="CF490" s="5"/>
      <c r="CG490" s="5"/>
      <c r="CH490" s="5"/>
      <c r="CJ490" s="5"/>
      <c r="CK490" s="5"/>
      <c r="CL490" s="5"/>
      <c r="CM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</row>
    <row r="491" spans="23:116" ht="12.75">
      <c r="W491" s="5"/>
      <c r="X491" s="5"/>
      <c r="Y491" s="5"/>
      <c r="Z491" s="5"/>
      <c r="BZ491" s="5"/>
      <c r="CA491" s="5"/>
      <c r="CB491" s="5"/>
      <c r="CC491" s="5"/>
      <c r="CE491" s="5"/>
      <c r="CF491" s="5"/>
      <c r="CG491" s="5"/>
      <c r="CH491" s="5"/>
      <c r="CJ491" s="5"/>
      <c r="CK491" s="5"/>
      <c r="CL491" s="5"/>
      <c r="CM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</row>
    <row r="492" spans="23:116" ht="12.75">
      <c r="W492" s="5"/>
      <c r="X492" s="5"/>
      <c r="Y492" s="5"/>
      <c r="Z492" s="5"/>
      <c r="BZ492" s="5"/>
      <c r="CA492" s="5"/>
      <c r="CB492" s="5"/>
      <c r="CC492" s="5"/>
      <c r="CE492" s="5"/>
      <c r="CF492" s="5"/>
      <c r="CG492" s="5"/>
      <c r="CH492" s="5"/>
      <c r="CJ492" s="5"/>
      <c r="CK492" s="5"/>
      <c r="CL492" s="5"/>
      <c r="CM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</row>
    <row r="493" spans="23:116" ht="12.75">
      <c r="W493" s="5"/>
      <c r="X493" s="5"/>
      <c r="Y493" s="5"/>
      <c r="Z493" s="5"/>
      <c r="BZ493" s="5"/>
      <c r="CA493" s="5"/>
      <c r="CB493" s="5"/>
      <c r="CC493" s="5"/>
      <c r="CE493" s="5"/>
      <c r="CF493" s="5"/>
      <c r="CG493" s="5"/>
      <c r="CH493" s="5"/>
      <c r="CJ493" s="5"/>
      <c r="CK493" s="5"/>
      <c r="CL493" s="5"/>
      <c r="CM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</row>
    <row r="494" spans="23:116" ht="12.75">
      <c r="W494" s="5"/>
      <c r="X494" s="5"/>
      <c r="Y494" s="5"/>
      <c r="Z494" s="5"/>
      <c r="BZ494" s="5"/>
      <c r="CA494" s="5"/>
      <c r="CB494" s="5"/>
      <c r="CC494" s="5"/>
      <c r="CE494" s="5"/>
      <c r="CF494" s="5"/>
      <c r="CG494" s="5"/>
      <c r="CH494" s="5"/>
      <c r="CJ494" s="5"/>
      <c r="CK494" s="5"/>
      <c r="CL494" s="5"/>
      <c r="CM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</row>
    <row r="495" spans="23:116" ht="12.75">
      <c r="W495" s="5"/>
      <c r="X495" s="5"/>
      <c r="Y495" s="5"/>
      <c r="Z495" s="5"/>
      <c r="BZ495" s="5"/>
      <c r="CA495" s="5"/>
      <c r="CB495" s="5"/>
      <c r="CC495" s="5"/>
      <c r="CE495" s="5"/>
      <c r="CF495" s="5"/>
      <c r="CG495" s="5"/>
      <c r="CH495" s="5"/>
      <c r="CJ495" s="5"/>
      <c r="CK495" s="5"/>
      <c r="CL495" s="5"/>
      <c r="CM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</row>
    <row r="496" spans="23:116" ht="12.75">
      <c r="W496" s="5"/>
      <c r="X496" s="5"/>
      <c r="Y496" s="5"/>
      <c r="Z496" s="5"/>
      <c r="BZ496" s="5"/>
      <c r="CA496" s="5"/>
      <c r="CB496" s="5"/>
      <c r="CC496" s="5"/>
      <c r="CE496" s="5"/>
      <c r="CF496" s="5"/>
      <c r="CG496" s="5"/>
      <c r="CH496" s="5"/>
      <c r="CJ496" s="5"/>
      <c r="CK496" s="5"/>
      <c r="CL496" s="5"/>
      <c r="CM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</row>
    <row r="497" spans="23:116" ht="12.75">
      <c r="W497" s="5"/>
      <c r="X497" s="5"/>
      <c r="Y497" s="5"/>
      <c r="Z497" s="5"/>
      <c r="BZ497" s="5"/>
      <c r="CA497" s="5"/>
      <c r="CB497" s="5"/>
      <c r="CC497" s="5"/>
      <c r="CE497" s="5"/>
      <c r="CF497" s="5"/>
      <c r="CG497" s="5"/>
      <c r="CH497" s="5"/>
      <c r="CJ497" s="5"/>
      <c r="CK497" s="5"/>
      <c r="CL497" s="5"/>
      <c r="CM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</row>
    <row r="498" spans="23:116" ht="12.75">
      <c r="W498" s="5"/>
      <c r="X498" s="5"/>
      <c r="Y498" s="5"/>
      <c r="Z498" s="5"/>
      <c r="BZ498" s="5"/>
      <c r="CA498" s="5"/>
      <c r="CB498" s="5"/>
      <c r="CC498" s="5"/>
      <c r="CE498" s="5"/>
      <c r="CF498" s="5"/>
      <c r="CG498" s="5"/>
      <c r="CH498" s="5"/>
      <c r="CJ498" s="5"/>
      <c r="CK498" s="5"/>
      <c r="CL498" s="5"/>
      <c r="CM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</row>
    <row r="499" spans="23:116" ht="12.75">
      <c r="W499" s="5"/>
      <c r="X499" s="5"/>
      <c r="Y499" s="5"/>
      <c r="Z499" s="5"/>
      <c r="BZ499" s="5"/>
      <c r="CA499" s="5"/>
      <c r="CB499" s="5"/>
      <c r="CC499" s="5"/>
      <c r="CE499" s="5"/>
      <c r="CF499" s="5"/>
      <c r="CG499" s="5"/>
      <c r="CH499" s="5"/>
      <c r="CJ499" s="5"/>
      <c r="CK499" s="5"/>
      <c r="CL499" s="5"/>
      <c r="CM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</row>
    <row r="500" spans="23:116" ht="12.75">
      <c r="W500" s="5"/>
      <c r="X500" s="5"/>
      <c r="Y500" s="5"/>
      <c r="Z500" s="5"/>
      <c r="BZ500" s="5"/>
      <c r="CA500" s="5"/>
      <c r="CB500" s="5"/>
      <c r="CC500" s="5"/>
      <c r="CE500" s="5"/>
      <c r="CF500" s="5"/>
      <c r="CG500" s="5"/>
      <c r="CH500" s="5"/>
      <c r="CJ500" s="5"/>
      <c r="CK500" s="5"/>
      <c r="CL500" s="5"/>
      <c r="CM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</row>
    <row r="501" spans="23:116" ht="12.75">
      <c r="W501" s="5"/>
      <c r="X501" s="5"/>
      <c r="Y501" s="5"/>
      <c r="Z501" s="5"/>
      <c r="BZ501" s="5"/>
      <c r="CA501" s="5"/>
      <c r="CB501" s="5"/>
      <c r="CC501" s="5"/>
      <c r="CE501" s="5"/>
      <c r="CF501" s="5"/>
      <c r="CG501" s="5"/>
      <c r="CH501" s="5"/>
      <c r="CJ501" s="5"/>
      <c r="CK501" s="5"/>
      <c r="CL501" s="5"/>
      <c r="CM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</row>
    <row r="502" spans="23:116" ht="12.75">
      <c r="W502" s="5"/>
      <c r="X502" s="5"/>
      <c r="Y502" s="5"/>
      <c r="Z502" s="5"/>
      <c r="BZ502" s="5"/>
      <c r="CA502" s="5"/>
      <c r="CB502" s="5"/>
      <c r="CC502" s="5"/>
      <c r="CE502" s="5"/>
      <c r="CF502" s="5"/>
      <c r="CG502" s="5"/>
      <c r="CH502" s="5"/>
      <c r="CJ502" s="5"/>
      <c r="CK502" s="5"/>
      <c r="CL502" s="5"/>
      <c r="CM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</row>
    <row r="503" spans="23:116" ht="12.75">
      <c r="W503" s="5"/>
      <c r="X503" s="5"/>
      <c r="Y503" s="5"/>
      <c r="Z503" s="5"/>
      <c r="BZ503" s="5"/>
      <c r="CA503" s="5"/>
      <c r="CB503" s="5"/>
      <c r="CC503" s="5"/>
      <c r="CE503" s="5"/>
      <c r="CF503" s="5"/>
      <c r="CG503" s="5"/>
      <c r="CH503" s="5"/>
      <c r="CJ503" s="5"/>
      <c r="CK503" s="5"/>
      <c r="CL503" s="5"/>
      <c r="CM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</row>
    <row r="504" spans="23:116" ht="12.75">
      <c r="W504" s="5"/>
      <c r="X504" s="5"/>
      <c r="Y504" s="5"/>
      <c r="Z504" s="5"/>
      <c r="BZ504" s="5"/>
      <c r="CA504" s="5"/>
      <c r="CB504" s="5"/>
      <c r="CC504" s="5"/>
      <c r="CE504" s="5"/>
      <c r="CF504" s="5"/>
      <c r="CG504" s="5"/>
      <c r="CH504" s="5"/>
      <c r="CJ504" s="5"/>
      <c r="CK504" s="5"/>
      <c r="CL504" s="5"/>
      <c r="CM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</row>
    <row r="505" spans="23:116" ht="12.75">
      <c r="W505" s="5"/>
      <c r="X505" s="5"/>
      <c r="Y505" s="5"/>
      <c r="Z505" s="5"/>
      <c r="BZ505" s="5"/>
      <c r="CA505" s="5"/>
      <c r="CB505" s="5"/>
      <c r="CC505" s="5"/>
      <c r="CE505" s="5"/>
      <c r="CF505" s="5"/>
      <c r="CG505" s="5"/>
      <c r="CH505" s="5"/>
      <c r="CJ505" s="5"/>
      <c r="CK505" s="5"/>
      <c r="CL505" s="5"/>
      <c r="CM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</row>
    <row r="506" spans="23:116" ht="12.75">
      <c r="W506" s="5"/>
      <c r="X506" s="5"/>
      <c r="Y506" s="5"/>
      <c r="Z506" s="5"/>
      <c r="BZ506" s="5"/>
      <c r="CA506" s="5"/>
      <c r="CB506" s="5"/>
      <c r="CC506" s="5"/>
      <c r="CE506" s="5"/>
      <c r="CF506" s="5"/>
      <c r="CG506" s="5"/>
      <c r="CH506" s="5"/>
      <c r="CJ506" s="5"/>
      <c r="CK506" s="5"/>
      <c r="CL506" s="5"/>
      <c r="CM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</row>
    <row r="507" spans="23:116" ht="12.75">
      <c r="W507" s="5"/>
      <c r="X507" s="5"/>
      <c r="Y507" s="5"/>
      <c r="Z507" s="5"/>
      <c r="BZ507" s="5"/>
      <c r="CA507" s="5"/>
      <c r="CB507" s="5"/>
      <c r="CC507" s="5"/>
      <c r="CE507" s="5"/>
      <c r="CF507" s="5"/>
      <c r="CG507" s="5"/>
      <c r="CH507" s="5"/>
      <c r="CJ507" s="5"/>
      <c r="CK507" s="5"/>
      <c r="CL507" s="5"/>
      <c r="CM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</row>
    <row r="508" spans="23:116" ht="12.75">
      <c r="W508" s="5"/>
      <c r="X508" s="5"/>
      <c r="Y508" s="5"/>
      <c r="Z508" s="5"/>
      <c r="BZ508" s="5"/>
      <c r="CA508" s="5"/>
      <c r="CB508" s="5"/>
      <c r="CC508" s="5"/>
      <c r="CE508" s="5"/>
      <c r="CF508" s="5"/>
      <c r="CG508" s="5"/>
      <c r="CH508" s="5"/>
      <c r="CJ508" s="5"/>
      <c r="CK508" s="5"/>
      <c r="CL508" s="5"/>
      <c r="CM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</row>
    <row r="509" spans="23:116" ht="12.75">
      <c r="W509" s="5"/>
      <c r="X509" s="5"/>
      <c r="Y509" s="5"/>
      <c r="Z509" s="5"/>
      <c r="BZ509" s="5"/>
      <c r="CA509" s="5"/>
      <c r="CB509" s="5"/>
      <c r="CC509" s="5"/>
      <c r="CE509" s="5"/>
      <c r="CF509" s="5"/>
      <c r="CG509" s="5"/>
      <c r="CH509" s="5"/>
      <c r="CJ509" s="5"/>
      <c r="CK509" s="5"/>
      <c r="CL509" s="5"/>
      <c r="CM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</row>
    <row r="510" spans="23:116" ht="12.75">
      <c r="W510" s="5"/>
      <c r="X510" s="5"/>
      <c r="Y510" s="5"/>
      <c r="Z510" s="5"/>
      <c r="BZ510" s="5"/>
      <c r="CA510" s="5"/>
      <c r="CB510" s="5"/>
      <c r="CC510" s="5"/>
      <c r="CE510" s="5"/>
      <c r="CF510" s="5"/>
      <c r="CG510" s="5"/>
      <c r="CH510" s="5"/>
      <c r="CJ510" s="5"/>
      <c r="CK510" s="5"/>
      <c r="CL510" s="5"/>
      <c r="CM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</row>
    <row r="511" spans="23:116" ht="12.75">
      <c r="W511" s="5"/>
      <c r="X511" s="5"/>
      <c r="Y511" s="5"/>
      <c r="Z511" s="5"/>
      <c r="BZ511" s="5"/>
      <c r="CA511" s="5"/>
      <c r="CB511" s="5"/>
      <c r="CC511" s="5"/>
      <c r="CE511" s="5"/>
      <c r="CF511" s="5"/>
      <c r="CG511" s="5"/>
      <c r="CH511" s="5"/>
      <c r="CJ511" s="5"/>
      <c r="CK511" s="5"/>
      <c r="CL511" s="5"/>
      <c r="CM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</row>
    <row r="512" spans="23:116" ht="12.75">
      <c r="W512" s="5"/>
      <c r="X512" s="5"/>
      <c r="Y512" s="5"/>
      <c r="Z512" s="5"/>
      <c r="BZ512" s="5"/>
      <c r="CA512" s="5"/>
      <c r="CB512" s="5"/>
      <c r="CC512" s="5"/>
      <c r="CE512" s="5"/>
      <c r="CF512" s="5"/>
      <c r="CG512" s="5"/>
      <c r="CH512" s="5"/>
      <c r="CJ512" s="5"/>
      <c r="CK512" s="5"/>
      <c r="CL512" s="5"/>
      <c r="CM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</row>
    <row r="513" spans="23:116" ht="12.75">
      <c r="W513" s="5"/>
      <c r="X513" s="5"/>
      <c r="Y513" s="5"/>
      <c r="Z513" s="5"/>
      <c r="BZ513" s="5"/>
      <c r="CA513" s="5"/>
      <c r="CB513" s="5"/>
      <c r="CC513" s="5"/>
      <c r="CE513" s="5"/>
      <c r="CF513" s="5"/>
      <c r="CG513" s="5"/>
      <c r="CH513" s="5"/>
      <c r="CJ513" s="5"/>
      <c r="CK513" s="5"/>
      <c r="CL513" s="5"/>
      <c r="CM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</row>
    <row r="514" spans="23:116" ht="12.75">
      <c r="W514" s="5"/>
      <c r="X514" s="5"/>
      <c r="Y514" s="5"/>
      <c r="Z514" s="5"/>
      <c r="BZ514" s="5"/>
      <c r="CA514" s="5"/>
      <c r="CB514" s="5"/>
      <c r="CC514" s="5"/>
      <c r="CE514" s="5"/>
      <c r="CF514" s="5"/>
      <c r="CG514" s="5"/>
      <c r="CH514" s="5"/>
      <c r="CJ514" s="5"/>
      <c r="CK514" s="5"/>
      <c r="CL514" s="5"/>
      <c r="CM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</row>
    <row r="515" spans="23:116" ht="12.75">
      <c r="W515" s="5"/>
      <c r="X515" s="5"/>
      <c r="Y515" s="5"/>
      <c r="Z515" s="5"/>
      <c r="BZ515" s="5"/>
      <c r="CA515" s="5"/>
      <c r="CB515" s="5"/>
      <c r="CC515" s="5"/>
      <c r="CE515" s="5"/>
      <c r="CF515" s="5"/>
      <c r="CG515" s="5"/>
      <c r="CH515" s="5"/>
      <c r="CJ515" s="5"/>
      <c r="CK515" s="5"/>
      <c r="CL515" s="5"/>
      <c r="CM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</row>
    <row r="516" spans="23:116" ht="12.75">
      <c r="W516" s="5"/>
      <c r="X516" s="5"/>
      <c r="Y516" s="5"/>
      <c r="Z516" s="5"/>
      <c r="BZ516" s="5"/>
      <c r="CA516" s="5"/>
      <c r="CB516" s="5"/>
      <c r="CC516" s="5"/>
      <c r="CE516" s="5"/>
      <c r="CF516" s="5"/>
      <c r="CG516" s="5"/>
      <c r="CH516" s="5"/>
      <c r="CJ516" s="5"/>
      <c r="CK516" s="5"/>
      <c r="CL516" s="5"/>
      <c r="CM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</row>
    <row r="517" spans="23:116" ht="12.75">
      <c r="W517" s="5"/>
      <c r="X517" s="5"/>
      <c r="Y517" s="5"/>
      <c r="Z517" s="5"/>
      <c r="BZ517" s="5"/>
      <c r="CA517" s="5"/>
      <c r="CB517" s="5"/>
      <c r="CC517" s="5"/>
      <c r="CE517" s="5"/>
      <c r="CF517" s="5"/>
      <c r="CG517" s="5"/>
      <c r="CH517" s="5"/>
      <c r="CJ517" s="5"/>
      <c r="CK517" s="5"/>
      <c r="CL517" s="5"/>
      <c r="CM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</row>
    <row r="518" spans="23:116" ht="12.75">
      <c r="W518" s="5"/>
      <c r="X518" s="5"/>
      <c r="Y518" s="5"/>
      <c r="Z518" s="5"/>
      <c r="BZ518" s="5"/>
      <c r="CA518" s="5"/>
      <c r="CB518" s="5"/>
      <c r="CC518" s="5"/>
      <c r="CE518" s="5"/>
      <c r="CF518" s="5"/>
      <c r="CG518" s="5"/>
      <c r="CH518" s="5"/>
      <c r="CJ518" s="5"/>
      <c r="CK518" s="5"/>
      <c r="CL518" s="5"/>
      <c r="CM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</row>
    <row r="519" spans="23:116" ht="12.75">
      <c r="W519" s="5"/>
      <c r="X519" s="5"/>
      <c r="Y519" s="5"/>
      <c r="Z519" s="5"/>
      <c r="BZ519" s="5"/>
      <c r="CA519" s="5"/>
      <c r="CB519" s="5"/>
      <c r="CC519" s="5"/>
      <c r="CE519" s="5"/>
      <c r="CF519" s="5"/>
      <c r="CG519" s="5"/>
      <c r="CH519" s="5"/>
      <c r="CJ519" s="5"/>
      <c r="CK519" s="5"/>
      <c r="CL519" s="5"/>
      <c r="CM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</row>
    <row r="520" spans="23:116" ht="12.75">
      <c r="W520" s="5"/>
      <c r="X520" s="5"/>
      <c r="Y520" s="5"/>
      <c r="Z520" s="5"/>
      <c r="BZ520" s="5"/>
      <c r="CA520" s="5"/>
      <c r="CB520" s="5"/>
      <c r="CC520" s="5"/>
      <c r="CE520" s="5"/>
      <c r="CF520" s="5"/>
      <c r="CG520" s="5"/>
      <c r="CH520" s="5"/>
      <c r="CJ520" s="5"/>
      <c r="CK520" s="5"/>
      <c r="CL520" s="5"/>
      <c r="CM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</row>
    <row r="521" spans="23:116" ht="12.75">
      <c r="W521" s="5"/>
      <c r="X521" s="5"/>
      <c r="Y521" s="5"/>
      <c r="Z521" s="5"/>
      <c r="BZ521" s="5"/>
      <c r="CA521" s="5"/>
      <c r="CB521" s="5"/>
      <c r="CC521" s="5"/>
      <c r="CE521" s="5"/>
      <c r="CF521" s="5"/>
      <c r="CG521" s="5"/>
      <c r="CH521" s="5"/>
      <c r="CJ521" s="5"/>
      <c r="CK521" s="5"/>
      <c r="CL521" s="5"/>
      <c r="CM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</row>
    <row r="522" spans="23:116" ht="12.75">
      <c r="W522" s="5"/>
      <c r="X522" s="5"/>
      <c r="Y522" s="5"/>
      <c r="Z522" s="5"/>
      <c r="BZ522" s="5"/>
      <c r="CA522" s="5"/>
      <c r="CB522" s="5"/>
      <c r="CC522" s="5"/>
      <c r="CE522" s="5"/>
      <c r="CF522" s="5"/>
      <c r="CG522" s="5"/>
      <c r="CH522" s="5"/>
      <c r="CJ522" s="5"/>
      <c r="CK522" s="5"/>
      <c r="CL522" s="5"/>
      <c r="CM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</row>
    <row r="523" spans="23:116" ht="12.75">
      <c r="W523" s="5"/>
      <c r="X523" s="5"/>
      <c r="Y523" s="5"/>
      <c r="Z523" s="5"/>
      <c r="BZ523" s="5"/>
      <c r="CA523" s="5"/>
      <c r="CB523" s="5"/>
      <c r="CC523" s="5"/>
      <c r="CE523" s="5"/>
      <c r="CF523" s="5"/>
      <c r="CG523" s="5"/>
      <c r="CH523" s="5"/>
      <c r="CJ523" s="5"/>
      <c r="CK523" s="5"/>
      <c r="CL523" s="5"/>
      <c r="CM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</row>
    <row r="524" spans="23:116" ht="12.75">
      <c r="W524" s="5"/>
      <c r="X524" s="5"/>
      <c r="Y524" s="5"/>
      <c r="Z524" s="5"/>
      <c r="BZ524" s="5"/>
      <c r="CA524" s="5"/>
      <c r="CB524" s="5"/>
      <c r="CC524" s="5"/>
      <c r="CE524" s="5"/>
      <c r="CF524" s="5"/>
      <c r="CG524" s="5"/>
      <c r="CH524" s="5"/>
      <c r="CJ524" s="5"/>
      <c r="CK524" s="5"/>
      <c r="CL524" s="5"/>
      <c r="CM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</row>
    <row r="525" spans="23:116" ht="12.75">
      <c r="W525" s="5"/>
      <c r="X525" s="5"/>
      <c r="Y525" s="5"/>
      <c r="Z525" s="5"/>
      <c r="BZ525" s="5"/>
      <c r="CA525" s="5"/>
      <c r="CB525" s="5"/>
      <c r="CC525" s="5"/>
      <c r="CE525" s="5"/>
      <c r="CF525" s="5"/>
      <c r="CG525" s="5"/>
      <c r="CH525" s="5"/>
      <c r="CJ525" s="5"/>
      <c r="CK525" s="5"/>
      <c r="CL525" s="5"/>
      <c r="CM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</row>
    <row r="526" spans="23:116" ht="12.75">
      <c r="W526" s="5"/>
      <c r="X526" s="5"/>
      <c r="Y526" s="5"/>
      <c r="Z526" s="5"/>
      <c r="BZ526" s="5"/>
      <c r="CA526" s="5"/>
      <c r="CB526" s="5"/>
      <c r="CC526" s="5"/>
      <c r="CE526" s="5"/>
      <c r="CF526" s="5"/>
      <c r="CG526" s="5"/>
      <c r="CH526" s="5"/>
      <c r="CJ526" s="5"/>
      <c r="CK526" s="5"/>
      <c r="CL526" s="5"/>
      <c r="CM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</row>
    <row r="527" spans="23:116" ht="12.75">
      <c r="W527" s="5"/>
      <c r="X527" s="5"/>
      <c r="Y527" s="5"/>
      <c r="Z527" s="5"/>
      <c r="BZ527" s="5"/>
      <c r="CA527" s="5"/>
      <c r="CB527" s="5"/>
      <c r="CC527" s="5"/>
      <c r="CE527" s="5"/>
      <c r="CF527" s="5"/>
      <c r="CG527" s="5"/>
      <c r="CH527" s="5"/>
      <c r="CJ527" s="5"/>
      <c r="CK527" s="5"/>
      <c r="CL527" s="5"/>
      <c r="CM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</row>
    <row r="528" spans="23:116" ht="12.75">
      <c r="W528" s="5"/>
      <c r="X528" s="5"/>
      <c r="Y528" s="5"/>
      <c r="Z528" s="5"/>
      <c r="BZ528" s="5"/>
      <c r="CA528" s="5"/>
      <c r="CB528" s="5"/>
      <c r="CC528" s="5"/>
      <c r="CE528" s="5"/>
      <c r="CF528" s="5"/>
      <c r="CG528" s="5"/>
      <c r="CH528" s="5"/>
      <c r="CJ528" s="5"/>
      <c r="CK528" s="5"/>
      <c r="CL528" s="5"/>
      <c r="CM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</row>
    <row r="529" spans="23:116" ht="12.75">
      <c r="W529" s="5"/>
      <c r="X529" s="5"/>
      <c r="Y529" s="5"/>
      <c r="Z529" s="5"/>
      <c r="BZ529" s="5"/>
      <c r="CA529" s="5"/>
      <c r="CB529" s="5"/>
      <c r="CC529" s="5"/>
      <c r="CE529" s="5"/>
      <c r="CF529" s="5"/>
      <c r="CG529" s="5"/>
      <c r="CH529" s="5"/>
      <c r="CJ529" s="5"/>
      <c r="CK529" s="5"/>
      <c r="CL529" s="5"/>
      <c r="CM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</row>
    <row r="530" spans="23:116" ht="12.75">
      <c r="W530" s="5"/>
      <c r="X530" s="5"/>
      <c r="Y530" s="5"/>
      <c r="Z530" s="5"/>
      <c r="BZ530" s="5"/>
      <c r="CA530" s="5"/>
      <c r="CB530" s="5"/>
      <c r="CC530" s="5"/>
      <c r="CE530" s="5"/>
      <c r="CF530" s="5"/>
      <c r="CG530" s="5"/>
      <c r="CH530" s="5"/>
      <c r="CJ530" s="5"/>
      <c r="CK530" s="5"/>
      <c r="CL530" s="5"/>
      <c r="CM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</row>
    <row r="531" spans="23:116" ht="12.75">
      <c r="W531" s="5"/>
      <c r="X531" s="5"/>
      <c r="Y531" s="5"/>
      <c r="Z531" s="5"/>
      <c r="BZ531" s="5"/>
      <c r="CA531" s="5"/>
      <c r="CB531" s="5"/>
      <c r="CC531" s="5"/>
      <c r="CE531" s="5"/>
      <c r="CF531" s="5"/>
      <c r="CG531" s="5"/>
      <c r="CH531" s="5"/>
      <c r="CJ531" s="5"/>
      <c r="CK531" s="5"/>
      <c r="CL531" s="5"/>
      <c r="CM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</row>
    <row r="532" spans="23:116" ht="12.75">
      <c r="W532" s="5"/>
      <c r="X532" s="5"/>
      <c r="Y532" s="5"/>
      <c r="Z532" s="5"/>
      <c r="BZ532" s="5"/>
      <c r="CA532" s="5"/>
      <c r="CB532" s="5"/>
      <c r="CC532" s="5"/>
      <c r="CE532" s="5"/>
      <c r="CF532" s="5"/>
      <c r="CG532" s="5"/>
      <c r="CH532" s="5"/>
      <c r="CJ532" s="5"/>
      <c r="CK532" s="5"/>
      <c r="CL532" s="5"/>
      <c r="CM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</row>
    <row r="533" spans="23:116" ht="12.75">
      <c r="W533" s="5"/>
      <c r="X533" s="5"/>
      <c r="Y533" s="5"/>
      <c r="Z533" s="5"/>
      <c r="BZ533" s="5"/>
      <c r="CA533" s="5"/>
      <c r="CB533" s="5"/>
      <c r="CC533" s="5"/>
      <c r="CE533" s="5"/>
      <c r="CF533" s="5"/>
      <c r="CG533" s="5"/>
      <c r="CH533" s="5"/>
      <c r="CJ533" s="5"/>
      <c r="CK533" s="5"/>
      <c r="CL533" s="5"/>
      <c r="CM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</row>
    <row r="534" spans="23:116" ht="12.75">
      <c r="W534" s="5"/>
      <c r="X534" s="5"/>
      <c r="Y534" s="5"/>
      <c r="Z534" s="5"/>
      <c r="BZ534" s="5"/>
      <c r="CA534" s="5"/>
      <c r="CB534" s="5"/>
      <c r="CC534" s="5"/>
      <c r="CE534" s="5"/>
      <c r="CF534" s="5"/>
      <c r="CG534" s="5"/>
      <c r="CH534" s="5"/>
      <c r="CJ534" s="5"/>
      <c r="CK534" s="5"/>
      <c r="CL534" s="5"/>
      <c r="CM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</row>
    <row r="535" spans="23:116" ht="12.75">
      <c r="W535" s="5"/>
      <c r="X535" s="5"/>
      <c r="Y535" s="5"/>
      <c r="Z535" s="5"/>
      <c r="BZ535" s="5"/>
      <c r="CA535" s="5"/>
      <c r="CB535" s="5"/>
      <c r="CC535" s="5"/>
      <c r="CE535" s="5"/>
      <c r="CF535" s="5"/>
      <c r="CG535" s="5"/>
      <c r="CH535" s="5"/>
      <c r="CJ535" s="5"/>
      <c r="CK535" s="5"/>
      <c r="CL535" s="5"/>
      <c r="CM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</row>
    <row r="536" spans="23:116" ht="12.75">
      <c r="W536" s="5"/>
      <c r="X536" s="5"/>
      <c r="Y536" s="5"/>
      <c r="Z536" s="5"/>
      <c r="BZ536" s="5"/>
      <c r="CA536" s="5"/>
      <c r="CB536" s="5"/>
      <c r="CC536" s="5"/>
      <c r="CE536" s="5"/>
      <c r="CF536" s="5"/>
      <c r="CG536" s="5"/>
      <c r="CH536" s="5"/>
      <c r="CJ536" s="5"/>
      <c r="CK536" s="5"/>
      <c r="CL536" s="5"/>
      <c r="CM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</row>
    <row r="537" spans="23:116" ht="12.75">
      <c r="W537" s="5"/>
      <c r="X537" s="5"/>
      <c r="Y537" s="5"/>
      <c r="Z537" s="5"/>
      <c r="BZ537" s="5"/>
      <c r="CA537" s="5"/>
      <c r="CB537" s="5"/>
      <c r="CC537" s="5"/>
      <c r="CE537" s="5"/>
      <c r="CF537" s="5"/>
      <c r="CG537" s="5"/>
      <c r="CH537" s="5"/>
      <c r="CJ537" s="5"/>
      <c r="CK537" s="5"/>
      <c r="CL537" s="5"/>
      <c r="CM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</row>
    <row r="538" spans="23:116" ht="12.75">
      <c r="W538" s="5"/>
      <c r="X538" s="5"/>
      <c r="Y538" s="5"/>
      <c r="Z538" s="5"/>
      <c r="BZ538" s="5"/>
      <c r="CA538" s="5"/>
      <c r="CB538" s="5"/>
      <c r="CC538" s="5"/>
      <c r="CE538" s="5"/>
      <c r="CF538" s="5"/>
      <c r="CG538" s="5"/>
      <c r="CH538" s="5"/>
      <c r="CJ538" s="5"/>
      <c r="CK538" s="5"/>
      <c r="CL538" s="5"/>
      <c r="CM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</row>
    <row r="539" spans="23:116" ht="12.75">
      <c r="W539" s="5"/>
      <c r="X539" s="5"/>
      <c r="Y539" s="5"/>
      <c r="Z539" s="5"/>
      <c r="BZ539" s="5"/>
      <c r="CA539" s="5"/>
      <c r="CB539" s="5"/>
      <c r="CC539" s="5"/>
      <c r="CE539" s="5"/>
      <c r="CF539" s="5"/>
      <c r="CG539" s="5"/>
      <c r="CH539" s="5"/>
      <c r="CJ539" s="5"/>
      <c r="CK539" s="5"/>
      <c r="CL539" s="5"/>
      <c r="CM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</row>
    <row r="540" spans="23:116" ht="12.75">
      <c r="W540" s="5"/>
      <c r="X540" s="5"/>
      <c r="Y540" s="5"/>
      <c r="Z540" s="5"/>
      <c r="BZ540" s="5"/>
      <c r="CA540" s="5"/>
      <c r="CB540" s="5"/>
      <c r="CC540" s="5"/>
      <c r="CE540" s="5"/>
      <c r="CF540" s="5"/>
      <c r="CG540" s="5"/>
      <c r="CH540" s="5"/>
      <c r="CJ540" s="5"/>
      <c r="CK540" s="5"/>
      <c r="CL540" s="5"/>
      <c r="CM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</row>
    <row r="541" spans="23:116" ht="12.75">
      <c r="W541" s="5"/>
      <c r="X541" s="5"/>
      <c r="Y541" s="5"/>
      <c r="Z541" s="5"/>
      <c r="BZ541" s="5"/>
      <c r="CA541" s="5"/>
      <c r="CB541" s="5"/>
      <c r="CC541" s="5"/>
      <c r="CE541" s="5"/>
      <c r="CF541" s="5"/>
      <c r="CG541" s="5"/>
      <c r="CH541" s="5"/>
      <c r="CJ541" s="5"/>
      <c r="CK541" s="5"/>
      <c r="CL541" s="5"/>
      <c r="CM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</row>
    <row r="542" spans="23:116" ht="12.75">
      <c r="W542" s="5"/>
      <c r="X542" s="5"/>
      <c r="Y542" s="5"/>
      <c r="Z542" s="5"/>
      <c r="BZ542" s="5"/>
      <c r="CA542" s="5"/>
      <c r="CB542" s="5"/>
      <c r="CC542" s="5"/>
      <c r="CE542" s="5"/>
      <c r="CF542" s="5"/>
      <c r="CG542" s="5"/>
      <c r="CH542" s="5"/>
      <c r="CJ542" s="5"/>
      <c r="CK542" s="5"/>
      <c r="CL542" s="5"/>
      <c r="CM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</row>
    <row r="543" spans="23:116" ht="12.75">
      <c r="W543" s="5"/>
      <c r="X543" s="5"/>
      <c r="Y543" s="5"/>
      <c r="Z543" s="5"/>
      <c r="BZ543" s="5"/>
      <c r="CA543" s="5"/>
      <c r="CB543" s="5"/>
      <c r="CC543" s="5"/>
      <c r="CE543" s="5"/>
      <c r="CF543" s="5"/>
      <c r="CG543" s="5"/>
      <c r="CH543" s="5"/>
      <c r="CJ543" s="5"/>
      <c r="CK543" s="5"/>
      <c r="CL543" s="5"/>
      <c r="CM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</row>
    <row r="544" spans="23:116" ht="12.75">
      <c r="W544" s="5"/>
      <c r="X544" s="5"/>
      <c r="Y544" s="5"/>
      <c r="Z544" s="5"/>
      <c r="BZ544" s="5"/>
      <c r="CA544" s="5"/>
      <c r="CB544" s="5"/>
      <c r="CC544" s="5"/>
      <c r="CE544" s="5"/>
      <c r="CF544" s="5"/>
      <c r="CG544" s="5"/>
      <c r="CH544" s="5"/>
      <c r="CJ544" s="5"/>
      <c r="CK544" s="5"/>
      <c r="CL544" s="5"/>
      <c r="CM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</row>
    <row r="545" spans="23:116" ht="12.75">
      <c r="W545" s="5"/>
      <c r="X545" s="5"/>
      <c r="Y545" s="5"/>
      <c r="Z545" s="5"/>
      <c r="BZ545" s="5"/>
      <c r="CA545" s="5"/>
      <c r="CB545" s="5"/>
      <c r="CC545" s="5"/>
      <c r="CE545" s="5"/>
      <c r="CF545" s="5"/>
      <c r="CG545" s="5"/>
      <c r="CH545" s="5"/>
      <c r="CJ545" s="5"/>
      <c r="CK545" s="5"/>
      <c r="CL545" s="5"/>
      <c r="CM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</row>
    <row r="546" spans="23:116" ht="12.75">
      <c r="W546" s="5"/>
      <c r="X546" s="5"/>
      <c r="Y546" s="5"/>
      <c r="Z546" s="5"/>
      <c r="BZ546" s="5"/>
      <c r="CA546" s="5"/>
      <c r="CB546" s="5"/>
      <c r="CC546" s="5"/>
      <c r="CE546" s="5"/>
      <c r="CF546" s="5"/>
      <c r="CG546" s="5"/>
      <c r="CH546" s="5"/>
      <c r="CJ546" s="5"/>
      <c r="CK546" s="5"/>
      <c r="CL546" s="5"/>
      <c r="CM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</row>
    <row r="547" spans="23:116" ht="12.75">
      <c r="W547" s="5"/>
      <c r="X547" s="5"/>
      <c r="Y547" s="5"/>
      <c r="Z547" s="5"/>
      <c r="BZ547" s="5"/>
      <c r="CA547" s="5"/>
      <c r="CB547" s="5"/>
      <c r="CC547" s="5"/>
      <c r="CE547" s="5"/>
      <c r="CF547" s="5"/>
      <c r="CG547" s="5"/>
      <c r="CH547" s="5"/>
      <c r="CJ547" s="5"/>
      <c r="CK547" s="5"/>
      <c r="CL547" s="5"/>
      <c r="CM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</row>
    <row r="548" spans="23:116" ht="12.75">
      <c r="W548" s="5"/>
      <c r="X548" s="5"/>
      <c r="Y548" s="5"/>
      <c r="Z548" s="5"/>
      <c r="BZ548" s="5"/>
      <c r="CA548" s="5"/>
      <c r="CB548" s="5"/>
      <c r="CC548" s="5"/>
      <c r="CE548" s="5"/>
      <c r="CF548" s="5"/>
      <c r="CG548" s="5"/>
      <c r="CH548" s="5"/>
      <c r="CJ548" s="5"/>
      <c r="CK548" s="5"/>
      <c r="CL548" s="5"/>
      <c r="CM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</row>
    <row r="549" spans="23:116" ht="12.75">
      <c r="W549" s="5"/>
      <c r="X549" s="5"/>
      <c r="Y549" s="5"/>
      <c r="Z549" s="5"/>
      <c r="BZ549" s="5"/>
      <c r="CA549" s="5"/>
      <c r="CB549" s="5"/>
      <c r="CC549" s="5"/>
      <c r="CE549" s="5"/>
      <c r="CF549" s="5"/>
      <c r="CG549" s="5"/>
      <c r="CH549" s="5"/>
      <c r="CJ549" s="5"/>
      <c r="CK549" s="5"/>
      <c r="CL549" s="5"/>
      <c r="CM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</row>
    <row r="550" spans="23:116" ht="12.75">
      <c r="W550" s="5"/>
      <c r="X550" s="5"/>
      <c r="Y550" s="5"/>
      <c r="Z550" s="5"/>
      <c r="BZ550" s="5"/>
      <c r="CA550" s="5"/>
      <c r="CB550" s="5"/>
      <c r="CC550" s="5"/>
      <c r="CE550" s="5"/>
      <c r="CF550" s="5"/>
      <c r="CG550" s="5"/>
      <c r="CH550" s="5"/>
      <c r="CJ550" s="5"/>
      <c r="CK550" s="5"/>
      <c r="CL550" s="5"/>
      <c r="CM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</row>
    <row r="551" spans="23:116" ht="12.75">
      <c r="W551" s="5"/>
      <c r="X551" s="5"/>
      <c r="Y551" s="5"/>
      <c r="Z551" s="5"/>
      <c r="BZ551" s="5"/>
      <c r="CA551" s="5"/>
      <c r="CB551" s="5"/>
      <c r="CC551" s="5"/>
      <c r="CE551" s="5"/>
      <c r="CF551" s="5"/>
      <c r="CG551" s="5"/>
      <c r="CH551" s="5"/>
      <c r="CJ551" s="5"/>
      <c r="CK551" s="5"/>
      <c r="CL551" s="5"/>
      <c r="CM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</row>
    <row r="552" spans="23:116" ht="12.75">
      <c r="W552" s="5"/>
      <c r="X552" s="5"/>
      <c r="Y552" s="5"/>
      <c r="Z552" s="5"/>
      <c r="BZ552" s="5"/>
      <c r="CA552" s="5"/>
      <c r="CB552" s="5"/>
      <c r="CC552" s="5"/>
      <c r="CE552" s="5"/>
      <c r="CF552" s="5"/>
      <c r="CG552" s="5"/>
      <c r="CH552" s="5"/>
      <c r="CJ552" s="5"/>
      <c r="CK552" s="5"/>
      <c r="CL552" s="5"/>
      <c r="CM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</row>
    <row r="553" spans="23:116" ht="12.75">
      <c r="W553" s="5"/>
      <c r="X553" s="5"/>
      <c r="Y553" s="5"/>
      <c r="Z553" s="5"/>
      <c r="BZ553" s="5"/>
      <c r="CA553" s="5"/>
      <c r="CB553" s="5"/>
      <c r="CC553" s="5"/>
      <c r="CE553" s="5"/>
      <c r="CF553" s="5"/>
      <c r="CG553" s="5"/>
      <c r="CH553" s="5"/>
      <c r="CJ553" s="5"/>
      <c r="CK553" s="5"/>
      <c r="CL553" s="5"/>
      <c r="CM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</row>
    <row r="554" spans="23:116" ht="12.75">
      <c r="W554" s="5"/>
      <c r="X554" s="5"/>
      <c r="Y554" s="5"/>
      <c r="Z554" s="5"/>
      <c r="BZ554" s="5"/>
      <c r="CA554" s="5"/>
      <c r="CB554" s="5"/>
      <c r="CC554" s="5"/>
      <c r="CE554" s="5"/>
      <c r="CF554" s="5"/>
      <c r="CG554" s="5"/>
      <c r="CH554" s="5"/>
      <c r="CJ554" s="5"/>
      <c r="CK554" s="5"/>
      <c r="CL554" s="5"/>
      <c r="CM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</row>
    <row r="555" spans="23:116" ht="12.75">
      <c r="W555" s="5"/>
      <c r="X555" s="5"/>
      <c r="Y555" s="5"/>
      <c r="Z555" s="5"/>
      <c r="BZ555" s="5"/>
      <c r="CA555" s="5"/>
      <c r="CB555" s="5"/>
      <c r="CC555" s="5"/>
      <c r="CE555" s="5"/>
      <c r="CF555" s="5"/>
      <c r="CG555" s="5"/>
      <c r="CH555" s="5"/>
      <c r="CJ555" s="5"/>
      <c r="CK555" s="5"/>
      <c r="CL555" s="5"/>
      <c r="CM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</row>
    <row r="556" spans="23:116" ht="12.75">
      <c r="W556" s="5"/>
      <c r="X556" s="5"/>
      <c r="Y556" s="5"/>
      <c r="Z556" s="5"/>
      <c r="BZ556" s="5"/>
      <c r="CA556" s="5"/>
      <c r="CB556" s="5"/>
      <c r="CC556" s="5"/>
      <c r="CE556" s="5"/>
      <c r="CF556" s="5"/>
      <c r="CG556" s="5"/>
      <c r="CH556" s="5"/>
      <c r="CJ556" s="5"/>
      <c r="CK556" s="5"/>
      <c r="CL556" s="5"/>
      <c r="CM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</row>
    <row r="557" spans="23:116" ht="12.75">
      <c r="W557" s="5"/>
      <c r="X557" s="5"/>
      <c r="Y557" s="5"/>
      <c r="Z557" s="5"/>
      <c r="BZ557" s="5"/>
      <c r="CA557" s="5"/>
      <c r="CB557" s="5"/>
      <c r="CC557" s="5"/>
      <c r="CE557" s="5"/>
      <c r="CF557" s="5"/>
      <c r="CG557" s="5"/>
      <c r="CH557" s="5"/>
      <c r="CJ557" s="5"/>
      <c r="CK557" s="5"/>
      <c r="CL557" s="5"/>
      <c r="CM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</row>
    <row r="558" spans="23:116" ht="12.75">
      <c r="W558" s="5"/>
      <c r="X558" s="5"/>
      <c r="Y558" s="5"/>
      <c r="Z558" s="5"/>
      <c r="BZ558" s="5"/>
      <c r="CA558" s="5"/>
      <c r="CB558" s="5"/>
      <c r="CC558" s="5"/>
      <c r="CE558" s="5"/>
      <c r="CF558" s="5"/>
      <c r="CG558" s="5"/>
      <c r="CH558" s="5"/>
      <c r="CJ558" s="5"/>
      <c r="CK558" s="5"/>
      <c r="CL558" s="5"/>
      <c r="CM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</row>
    <row r="559" spans="23:116" ht="12.75">
      <c r="W559" s="5"/>
      <c r="X559" s="5"/>
      <c r="Y559" s="5"/>
      <c r="Z559" s="5"/>
      <c r="BZ559" s="5"/>
      <c r="CA559" s="5"/>
      <c r="CB559" s="5"/>
      <c r="CC559" s="5"/>
      <c r="CE559" s="5"/>
      <c r="CF559" s="5"/>
      <c r="CG559" s="5"/>
      <c r="CH559" s="5"/>
      <c r="CJ559" s="5"/>
      <c r="CK559" s="5"/>
      <c r="CL559" s="5"/>
      <c r="CM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</row>
    <row r="560" spans="23:116" ht="12.75">
      <c r="W560" s="5"/>
      <c r="X560" s="5"/>
      <c r="Y560" s="5"/>
      <c r="Z560" s="5"/>
      <c r="BZ560" s="5"/>
      <c r="CA560" s="5"/>
      <c r="CB560" s="5"/>
      <c r="CC560" s="5"/>
      <c r="CE560" s="5"/>
      <c r="CF560" s="5"/>
      <c r="CG560" s="5"/>
      <c r="CH560" s="5"/>
      <c r="CJ560" s="5"/>
      <c r="CK560" s="5"/>
      <c r="CL560" s="5"/>
      <c r="CM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</row>
    <row r="561" spans="23:116" ht="12.75">
      <c r="W561" s="5"/>
      <c r="X561" s="5"/>
      <c r="Y561" s="5"/>
      <c r="Z561" s="5"/>
      <c r="BZ561" s="5"/>
      <c r="CA561" s="5"/>
      <c r="CB561" s="5"/>
      <c r="CC561" s="5"/>
      <c r="CE561" s="5"/>
      <c r="CF561" s="5"/>
      <c r="CG561" s="5"/>
      <c r="CH561" s="5"/>
      <c r="CJ561" s="5"/>
      <c r="CK561" s="5"/>
      <c r="CL561" s="5"/>
      <c r="CM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</row>
    <row r="562" spans="23:116" ht="12.75">
      <c r="W562" s="5"/>
      <c r="X562" s="5"/>
      <c r="Y562" s="5"/>
      <c r="Z562" s="5"/>
      <c r="BZ562" s="5"/>
      <c r="CA562" s="5"/>
      <c r="CB562" s="5"/>
      <c r="CC562" s="5"/>
      <c r="CE562" s="5"/>
      <c r="CF562" s="5"/>
      <c r="CG562" s="5"/>
      <c r="CH562" s="5"/>
      <c r="CJ562" s="5"/>
      <c r="CK562" s="5"/>
      <c r="CL562" s="5"/>
      <c r="CM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</row>
    <row r="563" spans="23:116" ht="12.75">
      <c r="W563" s="5"/>
      <c r="X563" s="5"/>
      <c r="Y563" s="5"/>
      <c r="Z563" s="5"/>
      <c r="BZ563" s="5"/>
      <c r="CA563" s="5"/>
      <c r="CB563" s="5"/>
      <c r="CC563" s="5"/>
      <c r="CE563" s="5"/>
      <c r="CF563" s="5"/>
      <c r="CG563" s="5"/>
      <c r="CH563" s="5"/>
      <c r="CJ563" s="5"/>
      <c r="CK563" s="5"/>
      <c r="CL563" s="5"/>
      <c r="CM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</row>
    <row r="564" spans="23:116" ht="12.75">
      <c r="W564" s="5"/>
      <c r="X564" s="5"/>
      <c r="Y564" s="5"/>
      <c r="Z564" s="5"/>
      <c r="BZ564" s="5"/>
      <c r="CA564" s="5"/>
      <c r="CB564" s="5"/>
      <c r="CC564" s="5"/>
      <c r="CE564" s="5"/>
      <c r="CF564" s="5"/>
      <c r="CG564" s="5"/>
      <c r="CH564" s="5"/>
      <c r="CJ564" s="5"/>
      <c r="CK564" s="5"/>
      <c r="CL564" s="5"/>
      <c r="CM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</row>
    <row r="565" spans="23:116" ht="12.75">
      <c r="W565" s="5"/>
      <c r="X565" s="5"/>
      <c r="Y565" s="5"/>
      <c r="Z565" s="5"/>
      <c r="BZ565" s="5"/>
      <c r="CA565" s="5"/>
      <c r="CB565" s="5"/>
      <c r="CC565" s="5"/>
      <c r="CE565" s="5"/>
      <c r="CF565" s="5"/>
      <c r="CG565" s="5"/>
      <c r="CH565" s="5"/>
      <c r="CJ565" s="5"/>
      <c r="CK565" s="5"/>
      <c r="CL565" s="5"/>
      <c r="CM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</row>
    <row r="566" spans="23:116" ht="12.75">
      <c r="W566" s="5"/>
      <c r="X566" s="5"/>
      <c r="Y566" s="5"/>
      <c r="Z566" s="5"/>
      <c r="BZ566" s="5"/>
      <c r="CA566" s="5"/>
      <c r="CB566" s="5"/>
      <c r="CC566" s="5"/>
      <c r="CE566" s="5"/>
      <c r="CF566" s="5"/>
      <c r="CG566" s="5"/>
      <c r="CH566" s="5"/>
      <c r="CJ566" s="5"/>
      <c r="CK566" s="5"/>
      <c r="CL566" s="5"/>
      <c r="CM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</row>
    <row r="567" spans="23:116" ht="12.75">
      <c r="W567" s="5"/>
      <c r="X567" s="5"/>
      <c r="Y567" s="5"/>
      <c r="Z567" s="5"/>
      <c r="BZ567" s="5"/>
      <c r="CA567" s="5"/>
      <c r="CB567" s="5"/>
      <c r="CC567" s="5"/>
      <c r="CE567" s="5"/>
      <c r="CF567" s="5"/>
      <c r="CG567" s="5"/>
      <c r="CH567" s="5"/>
      <c r="CJ567" s="5"/>
      <c r="CK567" s="5"/>
      <c r="CL567" s="5"/>
      <c r="CM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</row>
    <row r="568" spans="23:116" ht="12.75">
      <c r="W568" s="5"/>
      <c r="X568" s="5"/>
      <c r="Y568" s="5"/>
      <c r="Z568" s="5"/>
      <c r="BZ568" s="5"/>
      <c r="CA568" s="5"/>
      <c r="CB568" s="5"/>
      <c r="CC568" s="5"/>
      <c r="CE568" s="5"/>
      <c r="CF568" s="5"/>
      <c r="CG568" s="5"/>
      <c r="CH568" s="5"/>
      <c r="CJ568" s="5"/>
      <c r="CK568" s="5"/>
      <c r="CL568" s="5"/>
      <c r="CM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</row>
    <row r="569" spans="23:116" ht="12.75">
      <c r="W569" s="5"/>
      <c r="X569" s="5"/>
      <c r="Y569" s="5"/>
      <c r="Z569" s="5"/>
      <c r="BZ569" s="5"/>
      <c r="CA569" s="5"/>
      <c r="CB569" s="5"/>
      <c r="CC569" s="5"/>
      <c r="CE569" s="5"/>
      <c r="CF569" s="5"/>
      <c r="CG569" s="5"/>
      <c r="CH569" s="5"/>
      <c r="CJ569" s="5"/>
      <c r="CK569" s="5"/>
      <c r="CL569" s="5"/>
      <c r="CM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</row>
    <row r="570" spans="23:116" ht="12.75">
      <c r="W570" s="5"/>
      <c r="X570" s="5"/>
      <c r="Y570" s="5"/>
      <c r="Z570" s="5"/>
      <c r="BZ570" s="5"/>
      <c r="CA570" s="5"/>
      <c r="CB570" s="5"/>
      <c r="CC570" s="5"/>
      <c r="CE570" s="5"/>
      <c r="CF570" s="5"/>
      <c r="CG570" s="5"/>
      <c r="CH570" s="5"/>
      <c r="CJ570" s="5"/>
      <c r="CK570" s="5"/>
      <c r="CL570" s="5"/>
      <c r="CM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</row>
    <row r="571" spans="23:116" ht="12.75">
      <c r="W571" s="5"/>
      <c r="X571" s="5"/>
      <c r="Y571" s="5"/>
      <c r="Z571" s="5"/>
      <c r="BZ571" s="5"/>
      <c r="CA571" s="5"/>
      <c r="CB571" s="5"/>
      <c r="CC571" s="5"/>
      <c r="CE571" s="5"/>
      <c r="CF571" s="5"/>
      <c r="CG571" s="5"/>
      <c r="CH571" s="5"/>
      <c r="CJ571" s="5"/>
      <c r="CK571" s="5"/>
      <c r="CL571" s="5"/>
      <c r="CM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</row>
    <row r="572" spans="23:116" ht="12.75">
      <c r="W572" s="5"/>
      <c r="X572" s="5"/>
      <c r="Y572" s="5"/>
      <c r="Z572" s="5"/>
      <c r="BZ572" s="5"/>
      <c r="CA572" s="5"/>
      <c r="CB572" s="5"/>
      <c r="CC572" s="5"/>
      <c r="CE572" s="5"/>
      <c r="CF572" s="5"/>
      <c r="CG572" s="5"/>
      <c r="CH572" s="5"/>
      <c r="CJ572" s="5"/>
      <c r="CK572" s="5"/>
      <c r="CL572" s="5"/>
      <c r="CM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</row>
  </sheetData>
  <sheetProtection/>
  <printOptions/>
  <pageMargins left="0.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82"/>
  <sheetViews>
    <sheetView zoomScale="125" zoomScaleNormal="125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2" sqref="P12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2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</cols>
  <sheetData>
    <row r="1" spans="1:113" ht="12.75">
      <c r="A1" s="1"/>
      <c r="B1" s="2"/>
      <c r="D1" s="4"/>
      <c r="H1" s="4" t="s">
        <v>18</v>
      </c>
      <c r="W1" s="4" t="s">
        <v>18</v>
      </c>
      <c r="AL1" s="4" t="s">
        <v>18</v>
      </c>
      <c r="BA1" s="4" t="s">
        <v>18</v>
      </c>
      <c r="BP1" s="4" t="s">
        <v>18</v>
      </c>
      <c r="BU1" s="4"/>
      <c r="BZ1" s="4"/>
      <c r="CE1" s="4" t="s">
        <v>18</v>
      </c>
      <c r="CJ1" s="4"/>
      <c r="CO1" s="4"/>
      <c r="CT1" s="4" t="s">
        <v>18</v>
      </c>
      <c r="CY1" s="4"/>
      <c r="DD1" s="4"/>
      <c r="DI1" s="4" t="s">
        <v>18</v>
      </c>
    </row>
    <row r="2" spans="1:113" ht="12.75">
      <c r="A2" s="1"/>
      <c r="B2" s="2"/>
      <c r="D2" s="4"/>
      <c r="H2" s="4" t="s">
        <v>17</v>
      </c>
      <c r="W2" s="4" t="s">
        <v>17</v>
      </c>
      <c r="AL2" s="4" t="s">
        <v>17</v>
      </c>
      <c r="BA2" s="4" t="s">
        <v>17</v>
      </c>
      <c r="BP2" s="4" t="s">
        <v>17</v>
      </c>
      <c r="BU2" s="4"/>
      <c r="BZ2" s="4"/>
      <c r="CE2" s="4" t="s">
        <v>17</v>
      </c>
      <c r="CJ2" s="4"/>
      <c r="CO2" s="4"/>
      <c r="CT2" s="4" t="s">
        <v>17</v>
      </c>
      <c r="CY2" s="4"/>
      <c r="DD2" s="4"/>
      <c r="DI2" s="4" t="s">
        <v>17</v>
      </c>
    </row>
    <row r="3" spans="1:113" ht="12.75">
      <c r="A3" s="1"/>
      <c r="B3" s="2"/>
      <c r="D3" s="7"/>
      <c r="H3" s="4" t="s">
        <v>39</v>
      </c>
      <c r="W3" s="57" t="s">
        <v>39</v>
      </c>
      <c r="AL3" s="57" t="s">
        <v>39</v>
      </c>
      <c r="BA3" s="57" t="s">
        <v>39</v>
      </c>
      <c r="BP3" s="4" t="s">
        <v>39</v>
      </c>
      <c r="BU3" s="4"/>
      <c r="BZ3" s="4"/>
      <c r="CE3" s="4" t="s">
        <v>39</v>
      </c>
      <c r="CJ3" s="4"/>
      <c r="CO3" s="4"/>
      <c r="CT3" s="4" t="s">
        <v>39</v>
      </c>
      <c r="CY3" s="4"/>
      <c r="DD3" s="4"/>
      <c r="DI3" s="4" t="s">
        <v>39</v>
      </c>
    </row>
    <row r="4" spans="1:4" ht="12.75">
      <c r="A4" s="1"/>
      <c r="B4" s="2"/>
      <c r="C4" s="7"/>
      <c r="D4" s="4"/>
    </row>
    <row r="5" spans="1:111" ht="12.75">
      <c r="A5" s="9" t="s">
        <v>0</v>
      </c>
      <c r="C5" s="10" t="s">
        <v>36</v>
      </c>
      <c r="D5" s="11"/>
      <c r="E5" s="12"/>
      <c r="F5" s="12"/>
      <c r="H5" s="50" t="s">
        <v>43</v>
      </c>
      <c r="I5" s="16"/>
      <c r="J5" s="15"/>
      <c r="K5" s="12"/>
      <c r="M5" s="47" t="s">
        <v>40</v>
      </c>
      <c r="N5" s="14"/>
      <c r="O5" s="15"/>
      <c r="P5" s="12"/>
      <c r="R5" s="47" t="s">
        <v>26</v>
      </c>
      <c r="S5" s="14"/>
      <c r="T5" s="15"/>
      <c r="U5" s="12"/>
      <c r="W5" s="49" t="s">
        <v>27</v>
      </c>
      <c r="X5" s="14"/>
      <c r="Y5" s="15"/>
      <c r="Z5" s="12"/>
      <c r="AB5" s="47" t="s">
        <v>28</v>
      </c>
      <c r="AC5" s="45"/>
      <c r="AD5" s="46"/>
      <c r="AE5" s="12"/>
      <c r="AG5" s="47" t="s">
        <v>46</v>
      </c>
      <c r="AH5" s="45"/>
      <c r="AI5" s="46"/>
      <c r="AJ5" s="12"/>
      <c r="AL5" s="41" t="s">
        <v>8</v>
      </c>
      <c r="AM5" s="14"/>
      <c r="AN5" s="15"/>
      <c r="AO5" s="12"/>
      <c r="AQ5" s="41" t="s">
        <v>9</v>
      </c>
      <c r="AR5" s="14"/>
      <c r="AS5" s="15"/>
      <c r="AT5" s="12"/>
      <c r="AV5" s="13" t="s">
        <v>10</v>
      </c>
      <c r="AW5" s="14"/>
      <c r="AX5" s="15"/>
      <c r="AY5" s="12"/>
      <c r="BA5" s="48" t="s">
        <v>22</v>
      </c>
      <c r="BB5" s="14"/>
      <c r="BC5" s="15"/>
      <c r="BD5" s="12"/>
      <c r="BF5" s="48" t="s">
        <v>41</v>
      </c>
      <c r="BG5" s="14"/>
      <c r="BH5" s="15"/>
      <c r="BI5" s="12"/>
      <c r="BK5" s="13" t="s">
        <v>11</v>
      </c>
      <c r="BL5" s="45"/>
      <c r="BM5" s="46"/>
      <c r="BN5" s="12"/>
      <c r="BO5" s="54"/>
      <c r="BP5" s="49" t="s">
        <v>42</v>
      </c>
      <c r="BQ5" s="45"/>
      <c r="BR5" s="46"/>
      <c r="BS5" s="12"/>
      <c r="BU5" s="41" t="s">
        <v>12</v>
      </c>
      <c r="BV5" s="14"/>
      <c r="BW5" s="15"/>
      <c r="BX5" s="12"/>
      <c r="BZ5" s="49" t="s">
        <v>23</v>
      </c>
      <c r="CA5" s="14"/>
      <c r="CB5" s="15"/>
      <c r="CC5" s="12"/>
      <c r="CE5" s="41" t="s">
        <v>19</v>
      </c>
      <c r="CF5" s="14"/>
      <c r="CG5" s="15"/>
      <c r="CH5" s="12"/>
      <c r="CJ5" s="41" t="s">
        <v>13</v>
      </c>
      <c r="CK5" s="14"/>
      <c r="CL5" s="15"/>
      <c r="CM5" s="12"/>
      <c r="CO5" s="13" t="s">
        <v>14</v>
      </c>
      <c r="CP5" s="16"/>
      <c r="CQ5" s="15"/>
      <c r="CR5" s="12"/>
      <c r="CT5" s="50" t="s">
        <v>29</v>
      </c>
      <c r="CU5" s="16"/>
      <c r="CV5" s="15"/>
      <c r="CW5" s="12"/>
      <c r="CY5" s="13" t="s">
        <v>15</v>
      </c>
      <c r="CZ5" s="16"/>
      <c r="DA5" s="15"/>
      <c r="DB5" s="12"/>
      <c r="DD5" s="13" t="s">
        <v>16</v>
      </c>
      <c r="DE5" s="16"/>
      <c r="DF5" s="15"/>
      <c r="DG5" s="12"/>
    </row>
    <row r="6" spans="1:111" ht="12.75">
      <c r="A6" s="22" t="s">
        <v>4</v>
      </c>
      <c r="B6" s="8"/>
      <c r="C6" s="41" t="s">
        <v>37</v>
      </c>
      <c r="D6" s="14"/>
      <c r="E6" s="40"/>
      <c r="F6" s="30" t="s">
        <v>51</v>
      </c>
      <c r="H6" s="23">
        <f>R6+W6+AB6+AL6+AQ6+AV6+BA6+BF6+BK6+BP6+BU6+BZ6+CE6+CJ6+CO6+CT6+CY6+DD6+M6</f>
        <v>0.11985120000000003</v>
      </c>
      <c r="I6" s="24">
        <f>N6+S6+X6+AC6+AH6+AM6+AR6+AW6+BB6+BG6+BL6+BQ6+BV6+CA6+CF6+CK6+CP6+CU6+CZ6+DE6</f>
        <v>0.2077285</v>
      </c>
      <c r="J6" s="24"/>
      <c r="K6" s="30" t="s">
        <v>51</v>
      </c>
      <c r="M6" s="42">
        <v>0.0059207</v>
      </c>
      <c r="N6" s="8">
        <v>0.0222203</v>
      </c>
      <c r="O6" s="25"/>
      <c r="P6" s="30" t="s">
        <v>51</v>
      </c>
      <c r="R6" s="42">
        <v>0.0038207</v>
      </c>
      <c r="S6" s="8">
        <v>0.0054985</v>
      </c>
      <c r="T6" s="25"/>
      <c r="U6" s="30" t="s">
        <v>51</v>
      </c>
      <c r="W6" s="42">
        <v>0.0102579</v>
      </c>
      <c r="X6" s="8">
        <v>0.0091911</v>
      </c>
      <c r="Y6" s="25"/>
      <c r="Z6" s="30" t="s">
        <v>51</v>
      </c>
      <c r="AB6" s="42">
        <v>0.032605</v>
      </c>
      <c r="AC6" s="8">
        <v>0.0681706</v>
      </c>
      <c r="AD6" s="25"/>
      <c r="AE6" s="30" t="s">
        <v>51</v>
      </c>
      <c r="AG6" s="42">
        <v>0</v>
      </c>
      <c r="AH6" s="8">
        <v>0.0024774</v>
      </c>
      <c r="AI6" s="25"/>
      <c r="AJ6" s="30" t="s">
        <v>51</v>
      </c>
      <c r="AL6" s="42">
        <v>0.0138142</v>
      </c>
      <c r="AM6" s="8">
        <v>0.0266974</v>
      </c>
      <c r="AN6" s="25"/>
      <c r="AO6" s="30" t="s">
        <v>51</v>
      </c>
      <c r="AQ6" s="42">
        <v>0.0021042</v>
      </c>
      <c r="AR6" s="24">
        <v>0.0090282</v>
      </c>
      <c r="AS6" s="25"/>
      <c r="AT6" s="30" t="s">
        <v>51</v>
      </c>
      <c r="AV6" s="42">
        <v>0.0124903</v>
      </c>
      <c r="AW6" s="8">
        <v>0.0111913</v>
      </c>
      <c r="AX6" s="25"/>
      <c r="AY6" s="30" t="s">
        <v>51</v>
      </c>
      <c r="BA6" s="42">
        <v>0.0025986</v>
      </c>
      <c r="BB6" s="8">
        <v>0.0023439</v>
      </c>
      <c r="BC6" s="25"/>
      <c r="BD6" s="30" t="s">
        <v>51</v>
      </c>
      <c r="BF6" s="42">
        <v>0.0009947</v>
      </c>
      <c r="BG6" s="8">
        <v>0.0050717</v>
      </c>
      <c r="BH6" s="25"/>
      <c r="BI6" s="30" t="s">
        <v>51</v>
      </c>
      <c r="BK6" s="42">
        <v>0.0015346</v>
      </c>
      <c r="BL6" s="8">
        <v>0.0018043</v>
      </c>
      <c r="BM6" s="25"/>
      <c r="BN6" s="30" t="s">
        <v>51</v>
      </c>
      <c r="BO6" s="44"/>
      <c r="BP6" s="42">
        <v>0.0001064</v>
      </c>
      <c r="BQ6" s="8">
        <v>0.0012731</v>
      </c>
      <c r="BR6" s="25"/>
      <c r="BS6" s="30" t="s">
        <v>51</v>
      </c>
      <c r="BU6" s="42">
        <v>0.0007307</v>
      </c>
      <c r="BV6" s="8">
        <v>0.0033637</v>
      </c>
      <c r="BW6" s="25"/>
      <c r="BX6" s="30" t="s">
        <v>51</v>
      </c>
      <c r="BZ6" s="42">
        <v>0.0001613</v>
      </c>
      <c r="CA6" s="8">
        <v>0.0001445</v>
      </c>
      <c r="CB6" s="25"/>
      <c r="CC6" s="30" t="s">
        <v>51</v>
      </c>
      <c r="CE6" s="42">
        <v>0.0006082</v>
      </c>
      <c r="CF6" s="8">
        <v>0.0019033</v>
      </c>
      <c r="CG6" s="25"/>
      <c r="CH6" s="30" t="s">
        <v>51</v>
      </c>
      <c r="CJ6" s="42">
        <v>0.0043948</v>
      </c>
      <c r="CK6" s="8">
        <v>0.0057617</v>
      </c>
      <c r="CL6" s="25"/>
      <c r="CM6" s="30" t="s">
        <v>51</v>
      </c>
      <c r="CO6" s="42">
        <v>0.0013363</v>
      </c>
      <c r="CP6" s="24">
        <v>0.0022748</v>
      </c>
      <c r="CQ6" s="25"/>
      <c r="CR6" s="30" t="s">
        <v>51</v>
      </c>
      <c r="CT6" s="42">
        <v>0.0138182</v>
      </c>
      <c r="CU6" s="24">
        <v>0.0146697</v>
      </c>
      <c r="CV6" s="25"/>
      <c r="CW6" s="30" t="s">
        <v>51</v>
      </c>
      <c r="CY6" s="42">
        <v>0.010909</v>
      </c>
      <c r="CZ6" s="24">
        <v>0.0131271</v>
      </c>
      <c r="DA6" s="25"/>
      <c r="DB6" s="30" t="s">
        <v>51</v>
      </c>
      <c r="DD6" s="42">
        <v>0.0016454</v>
      </c>
      <c r="DE6" s="24">
        <v>0.0015159</v>
      </c>
      <c r="DF6" s="25"/>
      <c r="DG6" s="30" t="s">
        <v>51</v>
      </c>
    </row>
    <row r="7" spans="1:111" ht="12.75">
      <c r="A7" s="22"/>
      <c r="B7" s="8"/>
      <c r="C7" s="41"/>
      <c r="D7" s="14"/>
      <c r="E7" s="40"/>
      <c r="F7" s="30" t="s">
        <v>52</v>
      </c>
      <c r="H7" s="23"/>
      <c r="I7" s="24"/>
      <c r="J7" s="24"/>
      <c r="K7" s="30" t="s">
        <v>52</v>
      </c>
      <c r="M7" s="42"/>
      <c r="N7" s="24"/>
      <c r="O7" s="25"/>
      <c r="P7" s="30" t="s">
        <v>52</v>
      </c>
      <c r="R7" s="42"/>
      <c r="S7" s="24"/>
      <c r="T7" s="25"/>
      <c r="U7" s="30" t="s">
        <v>52</v>
      </c>
      <c r="W7" s="42"/>
      <c r="X7" s="24"/>
      <c r="Y7" s="25"/>
      <c r="Z7" s="30" t="s">
        <v>52</v>
      </c>
      <c r="AB7" s="42"/>
      <c r="AC7" s="24"/>
      <c r="AD7" s="25"/>
      <c r="AE7" s="30" t="s">
        <v>52</v>
      </c>
      <c r="AG7" s="42"/>
      <c r="AH7" s="24"/>
      <c r="AI7" s="25"/>
      <c r="AJ7" s="30" t="s">
        <v>52</v>
      </c>
      <c r="AL7" s="42"/>
      <c r="AM7" s="24"/>
      <c r="AN7" s="25"/>
      <c r="AO7" s="30" t="s">
        <v>52</v>
      </c>
      <c r="AQ7" s="42"/>
      <c r="AR7" s="8"/>
      <c r="AS7" s="25"/>
      <c r="AT7" s="30" t="s">
        <v>52</v>
      </c>
      <c r="AV7" s="42"/>
      <c r="AW7" s="24"/>
      <c r="AX7" s="25"/>
      <c r="AY7" s="30" t="s">
        <v>52</v>
      </c>
      <c r="BA7" s="42"/>
      <c r="BB7" s="24"/>
      <c r="BC7" s="25"/>
      <c r="BD7" s="30" t="s">
        <v>52</v>
      </c>
      <c r="BF7" s="42"/>
      <c r="BG7" s="24"/>
      <c r="BH7" s="25"/>
      <c r="BI7" s="30" t="s">
        <v>52</v>
      </c>
      <c r="BK7" s="42"/>
      <c r="BL7" s="24"/>
      <c r="BM7" s="25"/>
      <c r="BN7" s="30" t="s">
        <v>52</v>
      </c>
      <c r="BO7" s="44"/>
      <c r="BP7" s="42"/>
      <c r="BQ7" s="24"/>
      <c r="BR7" s="25"/>
      <c r="BS7" s="30" t="s">
        <v>52</v>
      </c>
      <c r="BU7" s="42"/>
      <c r="BV7" s="24"/>
      <c r="BW7" s="25"/>
      <c r="BX7" s="30" t="s">
        <v>52</v>
      </c>
      <c r="BZ7" s="42"/>
      <c r="CA7" s="24"/>
      <c r="CB7" s="25"/>
      <c r="CC7" s="30" t="s">
        <v>52</v>
      </c>
      <c r="CE7" s="42"/>
      <c r="CF7" s="24"/>
      <c r="CG7" s="25"/>
      <c r="CH7" s="30" t="s">
        <v>52</v>
      </c>
      <c r="CJ7" s="42"/>
      <c r="CK7" s="24"/>
      <c r="CL7" s="25"/>
      <c r="CM7" s="30" t="s">
        <v>52</v>
      </c>
      <c r="CO7" s="42"/>
      <c r="CP7" s="24"/>
      <c r="CQ7" s="25"/>
      <c r="CR7" s="30" t="s">
        <v>52</v>
      </c>
      <c r="CT7" s="42"/>
      <c r="CU7" s="24"/>
      <c r="CV7" s="25"/>
      <c r="CW7" s="30" t="s">
        <v>52</v>
      </c>
      <c r="CY7" s="42"/>
      <c r="CZ7" s="24"/>
      <c r="DA7" s="25"/>
      <c r="DB7" s="30" t="s">
        <v>52</v>
      </c>
      <c r="DD7" s="42"/>
      <c r="DE7" s="24"/>
      <c r="DF7" s="25"/>
      <c r="DG7" s="30" t="s">
        <v>52</v>
      </c>
    </row>
    <row r="8" spans="1:111" ht="12.75">
      <c r="A8" s="29"/>
      <c r="C8" s="30" t="s">
        <v>5</v>
      </c>
      <c r="D8" s="30" t="s">
        <v>6</v>
      </c>
      <c r="E8" s="30" t="s">
        <v>7</v>
      </c>
      <c r="F8" s="30" t="s">
        <v>7</v>
      </c>
      <c r="H8" s="30" t="s">
        <v>5</v>
      </c>
      <c r="I8" s="30" t="s">
        <v>6</v>
      </c>
      <c r="J8" s="30" t="s">
        <v>7</v>
      </c>
      <c r="K8" s="30" t="s">
        <v>7</v>
      </c>
      <c r="M8" s="30" t="s">
        <v>5</v>
      </c>
      <c r="N8" s="30" t="s">
        <v>6</v>
      </c>
      <c r="O8" s="30" t="s">
        <v>7</v>
      </c>
      <c r="P8" s="30" t="s">
        <v>7</v>
      </c>
      <c r="R8" s="30" t="s">
        <v>5</v>
      </c>
      <c r="S8" s="30" t="s">
        <v>6</v>
      </c>
      <c r="T8" s="30" t="s">
        <v>7</v>
      </c>
      <c r="U8" s="30" t="s">
        <v>7</v>
      </c>
      <c r="W8" s="30" t="s">
        <v>5</v>
      </c>
      <c r="X8" s="30" t="s">
        <v>6</v>
      </c>
      <c r="Y8" s="30" t="s">
        <v>7</v>
      </c>
      <c r="Z8" s="30" t="s">
        <v>7</v>
      </c>
      <c r="AB8" s="30" t="s">
        <v>5</v>
      </c>
      <c r="AC8" s="30" t="s">
        <v>6</v>
      </c>
      <c r="AD8" s="30" t="s">
        <v>7</v>
      </c>
      <c r="AE8" s="30" t="s">
        <v>7</v>
      </c>
      <c r="AG8" s="30" t="s">
        <v>5</v>
      </c>
      <c r="AH8" s="30" t="s">
        <v>6</v>
      </c>
      <c r="AI8" s="30" t="s">
        <v>7</v>
      </c>
      <c r="AJ8" s="30" t="s">
        <v>7</v>
      </c>
      <c r="AL8" s="30" t="s">
        <v>5</v>
      </c>
      <c r="AM8" s="30" t="s">
        <v>6</v>
      </c>
      <c r="AN8" s="30" t="s">
        <v>7</v>
      </c>
      <c r="AO8" s="30" t="s">
        <v>7</v>
      </c>
      <c r="AQ8" s="30" t="s">
        <v>5</v>
      </c>
      <c r="AR8" s="30" t="s">
        <v>6</v>
      </c>
      <c r="AS8" s="30" t="s">
        <v>7</v>
      </c>
      <c r="AT8" s="30" t="s">
        <v>7</v>
      </c>
      <c r="AV8" s="30" t="s">
        <v>5</v>
      </c>
      <c r="AW8" s="30" t="s">
        <v>6</v>
      </c>
      <c r="AX8" s="30" t="s">
        <v>7</v>
      </c>
      <c r="AY8" s="30" t="s">
        <v>7</v>
      </c>
      <c r="BA8" s="30" t="s">
        <v>5</v>
      </c>
      <c r="BB8" s="30" t="s">
        <v>6</v>
      </c>
      <c r="BC8" s="30" t="s">
        <v>7</v>
      </c>
      <c r="BD8" s="30" t="s">
        <v>7</v>
      </c>
      <c r="BF8" s="30" t="s">
        <v>5</v>
      </c>
      <c r="BG8" s="30" t="s">
        <v>6</v>
      </c>
      <c r="BH8" s="30" t="s">
        <v>7</v>
      </c>
      <c r="BI8" s="30" t="s">
        <v>7</v>
      </c>
      <c r="BK8" s="30" t="s">
        <v>5</v>
      </c>
      <c r="BL8" s="30" t="s">
        <v>6</v>
      </c>
      <c r="BM8" s="30" t="s">
        <v>7</v>
      </c>
      <c r="BN8" s="30" t="s">
        <v>7</v>
      </c>
      <c r="BO8" s="55"/>
      <c r="BP8" s="30" t="s">
        <v>5</v>
      </c>
      <c r="BQ8" s="30" t="s">
        <v>6</v>
      </c>
      <c r="BR8" s="30" t="s">
        <v>7</v>
      </c>
      <c r="BS8" s="30" t="s">
        <v>7</v>
      </c>
      <c r="BU8" s="30" t="s">
        <v>5</v>
      </c>
      <c r="BV8" s="30" t="s">
        <v>6</v>
      </c>
      <c r="BW8" s="30" t="s">
        <v>7</v>
      </c>
      <c r="BX8" s="30" t="s">
        <v>7</v>
      </c>
      <c r="BZ8" s="30" t="s">
        <v>5</v>
      </c>
      <c r="CA8" s="30" t="s">
        <v>6</v>
      </c>
      <c r="CB8" s="30" t="s">
        <v>7</v>
      </c>
      <c r="CC8" s="30" t="s">
        <v>7</v>
      </c>
      <c r="CE8" s="30" t="s">
        <v>5</v>
      </c>
      <c r="CF8" s="30" t="s">
        <v>6</v>
      </c>
      <c r="CG8" s="30" t="s">
        <v>7</v>
      </c>
      <c r="CH8" s="30" t="s">
        <v>7</v>
      </c>
      <c r="CJ8" s="30" t="s">
        <v>5</v>
      </c>
      <c r="CK8" s="30" t="s">
        <v>6</v>
      </c>
      <c r="CL8" s="30" t="s">
        <v>7</v>
      </c>
      <c r="CM8" s="30" t="s">
        <v>7</v>
      </c>
      <c r="CO8" s="30" t="s">
        <v>5</v>
      </c>
      <c r="CP8" s="30" t="s">
        <v>6</v>
      </c>
      <c r="CQ8" s="30" t="s">
        <v>7</v>
      </c>
      <c r="CR8" s="30" t="s">
        <v>7</v>
      </c>
      <c r="CT8" s="30" t="s">
        <v>5</v>
      </c>
      <c r="CU8" s="30" t="s">
        <v>6</v>
      </c>
      <c r="CV8" s="30" t="s">
        <v>7</v>
      </c>
      <c r="CW8" s="30" t="s">
        <v>7</v>
      </c>
      <c r="CY8" s="30" t="s">
        <v>5</v>
      </c>
      <c r="CZ8" s="30" t="s">
        <v>6</v>
      </c>
      <c r="DA8" s="30" t="s">
        <v>7</v>
      </c>
      <c r="DB8" s="30" t="s">
        <v>7</v>
      </c>
      <c r="DD8" s="30" t="s">
        <v>5</v>
      </c>
      <c r="DE8" s="30" t="s">
        <v>6</v>
      </c>
      <c r="DF8" s="30" t="s">
        <v>7</v>
      </c>
      <c r="DG8" s="30" t="s">
        <v>7</v>
      </c>
    </row>
    <row r="9" spans="1:111" ht="12.75">
      <c r="A9" s="36">
        <v>44470</v>
      </c>
      <c r="D9" s="3">
        <v>2215850</v>
      </c>
      <c r="E9" s="34">
        <f aca="true" t="shared" si="0" ref="E9:E40">C9+D9</f>
        <v>2215850</v>
      </c>
      <c r="F9" s="34">
        <v>343907</v>
      </c>
      <c r="H9" s="43"/>
      <c r="I9" s="35">
        <f aca="true" t="shared" si="1" ref="I9:K40">N9+S9+X9+AC9+AH9+AM9+AR9+AW9+BB9+BG9+BL9+BQ9+BV9+CA9+CF9+CK9+CP9+CU9+CZ9+DE9</f>
        <v>460295.196725</v>
      </c>
      <c r="J9" s="35">
        <f aca="true" t="shared" si="2" ref="J9:J40">H9+I9</f>
        <v>460295.196725</v>
      </c>
      <c r="K9" s="35">
        <f t="shared" si="1"/>
        <v>71439.28524949998</v>
      </c>
      <c r="M9" s="35"/>
      <c r="N9" s="35">
        <f aca="true" t="shared" si="3" ref="N9:N40">D9*$N$6</f>
        <v>49236.851754999996</v>
      </c>
      <c r="O9" s="5">
        <f aca="true" t="shared" si="4" ref="O9:O40">M9+N9</f>
        <v>49236.851754999996</v>
      </c>
      <c r="P9" s="35">
        <f aca="true" t="shared" si="5" ref="P9:P40">$F9*N$6</f>
        <v>7641.716712099999</v>
      </c>
      <c r="R9" s="35"/>
      <c r="S9" s="35">
        <f aca="true" t="shared" si="6" ref="S9:S40">D9*$S$6</f>
        <v>12183.851225</v>
      </c>
      <c r="T9" s="5">
        <f aca="true" t="shared" si="7" ref="T9:T40">R9+S9</f>
        <v>12183.851225</v>
      </c>
      <c r="U9" s="35">
        <f aca="true" t="shared" si="8" ref="U9:U40">$F9*S$6</f>
        <v>1890.9726395</v>
      </c>
      <c r="W9" s="35"/>
      <c r="X9" s="35">
        <f aca="true" t="shared" si="9" ref="X9:X40">D9*$X$6</f>
        <v>20366.098935</v>
      </c>
      <c r="Y9" s="5">
        <f aca="true" t="shared" si="10" ref="Y9:Y40">W9+X9</f>
        <v>20366.098935</v>
      </c>
      <c r="Z9" s="35">
        <f aca="true" t="shared" si="11" ref="Z9:Z40">$F9*X$6</f>
        <v>3160.8836277</v>
      </c>
      <c r="AB9" s="35"/>
      <c r="AC9" s="35">
        <f aca="true" t="shared" si="12" ref="AC9:AC40">D9*$AC$6</f>
        <v>151055.82400999998</v>
      </c>
      <c r="AD9" s="5">
        <f aca="true" t="shared" si="13" ref="AD9:AD40">AB9+AC9</f>
        <v>151055.82400999998</v>
      </c>
      <c r="AE9" s="35">
        <f aca="true" t="shared" si="14" ref="AE9:AE40">$F9*AC$6</f>
        <v>23444.346534199998</v>
      </c>
      <c r="AG9" s="35"/>
      <c r="AH9" s="35">
        <f aca="true" t="shared" si="15" ref="AH9:AH40">D9*$AH$6</f>
        <v>5489.546789999999</v>
      </c>
      <c r="AI9" s="5">
        <f aca="true" t="shared" si="16" ref="AI9:AI40">AG9+AH9</f>
        <v>5489.546789999999</v>
      </c>
      <c r="AJ9" s="35">
        <f aca="true" t="shared" si="17" ref="AJ9:AJ40">$F9*AH$6</f>
        <v>851.9952017999999</v>
      </c>
      <c r="AL9" s="35"/>
      <c r="AM9" s="35">
        <f aca="true" t="shared" si="18" ref="AM9:AM40">D9*$AM$6</f>
        <v>59157.433789999995</v>
      </c>
      <c r="AN9" s="5">
        <f aca="true" t="shared" si="19" ref="AN9:AN40">AL9+AM9</f>
        <v>59157.433789999995</v>
      </c>
      <c r="AO9" s="35">
        <f aca="true" t="shared" si="20" ref="AO9:AO40">$F9*AM$6</f>
        <v>9181.4227418</v>
      </c>
      <c r="AQ9" s="35"/>
      <c r="AR9" s="35">
        <f aca="true" t="shared" si="21" ref="AR9:AR40">D9*$AR$6</f>
        <v>20005.13697</v>
      </c>
      <c r="AS9" s="5">
        <f aca="true" t="shared" si="22" ref="AS9:AS40">AQ9+AR9</f>
        <v>20005.13697</v>
      </c>
      <c r="AT9" s="35">
        <f aca="true" t="shared" si="23" ref="AT9:AT40">$F9*AR$6</f>
        <v>3104.8611774</v>
      </c>
      <c r="AV9" s="35"/>
      <c r="AW9" s="35">
        <f aca="true" t="shared" si="24" ref="AW9:AW40">D9*$AW$6</f>
        <v>24798.242104999998</v>
      </c>
      <c r="AX9" s="5">
        <f aca="true" t="shared" si="25" ref="AX9:AX40">AV9+AW9</f>
        <v>24798.242104999998</v>
      </c>
      <c r="AY9" s="35">
        <f aca="true" t="shared" si="26" ref="AY9:AY40">$F9*AW$6</f>
        <v>3848.7664090999997</v>
      </c>
      <c r="BA9" s="35"/>
      <c r="BB9" s="35">
        <f aca="true" t="shared" si="27" ref="BB9:BB40">D9*$BB$6</f>
        <v>5193.730815</v>
      </c>
      <c r="BC9" s="5">
        <f aca="true" t="shared" si="28" ref="BC9:BC40">BA9+BB9</f>
        <v>5193.730815</v>
      </c>
      <c r="BD9" s="35">
        <f aca="true" t="shared" si="29" ref="BD9:BD40">$F9*BB$6</f>
        <v>806.0836173</v>
      </c>
      <c r="BF9" s="35"/>
      <c r="BG9" s="35">
        <f aca="true" t="shared" si="30" ref="BG9:BG40">D9*$BG$6</f>
        <v>11238.126445</v>
      </c>
      <c r="BH9" s="5">
        <f aca="true" t="shared" si="31" ref="BH9:BH40">BF9+BG9</f>
        <v>11238.126445</v>
      </c>
      <c r="BI9" s="35">
        <f aca="true" t="shared" si="32" ref="BI9:BI40">$F9*BG$6</f>
        <v>1744.1931319</v>
      </c>
      <c r="BK9" s="35"/>
      <c r="BL9" s="35">
        <f aca="true" t="shared" si="33" ref="BL9:BL40">D9*$BL$6</f>
        <v>3998.058155</v>
      </c>
      <c r="BM9" s="5">
        <f aca="true" t="shared" si="34" ref="BM9:BM40">BK9+BL9</f>
        <v>3998.058155</v>
      </c>
      <c r="BN9" s="35">
        <f aca="true" t="shared" si="35" ref="BN9:BN40">$F9*BL$6</f>
        <v>620.5114001</v>
      </c>
      <c r="BP9" s="35"/>
      <c r="BQ9" s="35">
        <f aca="true" t="shared" si="36" ref="BQ9:BQ40">D9*$BQ$6</f>
        <v>2820.9986350000004</v>
      </c>
      <c r="BR9" s="5">
        <f aca="true" t="shared" si="37" ref="BR9:BR40">BP9+BQ9</f>
        <v>2820.9986350000004</v>
      </c>
      <c r="BS9" s="35">
        <f aca="true" t="shared" si="38" ref="BS9:BS40">$F9*BQ$6</f>
        <v>437.8280017</v>
      </c>
      <c r="BU9" s="35"/>
      <c r="BV9" s="35">
        <f aca="true" t="shared" si="39" ref="BV9:BV40">D9*$BV$6</f>
        <v>7453.454645</v>
      </c>
      <c r="BW9" s="5">
        <f aca="true" t="shared" si="40" ref="BW9:BW40">BU9+BV9</f>
        <v>7453.454645</v>
      </c>
      <c r="BX9" s="35">
        <f aca="true" t="shared" si="41" ref="BX9:BX40">$F9*BV$6</f>
        <v>1156.7999759</v>
      </c>
      <c r="BZ9" s="35"/>
      <c r="CA9" s="35">
        <f aca="true" t="shared" si="42" ref="CA9:CA40">D9*$CA$6</f>
        <v>320.190325</v>
      </c>
      <c r="CB9" s="5">
        <f aca="true" t="shared" si="43" ref="CB9:CB40">BZ9+CA9</f>
        <v>320.190325</v>
      </c>
      <c r="CC9" s="35">
        <f aca="true" t="shared" si="44" ref="CC9:CC40">$F9*CA$6</f>
        <v>49.6945615</v>
      </c>
      <c r="CE9" s="35"/>
      <c r="CF9" s="35">
        <f aca="true" t="shared" si="45" ref="CF9:CF40">D9*$CF$6</f>
        <v>4217.427305</v>
      </c>
      <c r="CG9" s="5">
        <f aca="true" t="shared" si="46" ref="CG9:CG40">CE9+CF9</f>
        <v>4217.427305</v>
      </c>
      <c r="CH9" s="35">
        <f aca="true" t="shared" si="47" ref="CH9:CH40">$F9*CF$6</f>
        <v>654.5581930999999</v>
      </c>
      <c r="CJ9" s="35"/>
      <c r="CK9" s="35">
        <f aca="true" t="shared" si="48" ref="CK9:CK40">D9*$CK$6</f>
        <v>12767.062945</v>
      </c>
      <c r="CL9" s="5">
        <f aca="true" t="shared" si="49" ref="CL9:CL40">CJ9+CK9</f>
        <v>12767.062945</v>
      </c>
      <c r="CM9" s="35">
        <f aca="true" t="shared" si="50" ref="CM9:CM40">$F9*CK$6</f>
        <v>1981.4889618999998</v>
      </c>
      <c r="CO9" s="35"/>
      <c r="CP9" s="35">
        <f aca="true" t="shared" si="51" ref="CP9:CP40">D9*$CP$6</f>
        <v>5040.61558</v>
      </c>
      <c r="CQ9" s="35">
        <f aca="true" t="shared" si="52" ref="CQ9:CQ40">CO9+CP9</f>
        <v>5040.61558</v>
      </c>
      <c r="CR9" s="35">
        <f aca="true" t="shared" si="53" ref="CR9:CR40">$F9*CP$6</f>
        <v>782.3196436</v>
      </c>
      <c r="CT9" s="35"/>
      <c r="CU9" s="35">
        <f aca="true" t="shared" si="54" ref="CU9:CU40">D9*$CU$6</f>
        <v>32505.854745</v>
      </c>
      <c r="CV9" s="35">
        <f aca="true" t="shared" si="55" ref="CV9:CV40">CT9+CU9</f>
        <v>32505.854745</v>
      </c>
      <c r="CW9" s="35">
        <f aca="true" t="shared" si="56" ref="CW9:CW40">$F9*CU$6</f>
        <v>5045.012517900001</v>
      </c>
      <c r="CY9" s="35"/>
      <c r="CZ9" s="35">
        <f aca="true" t="shared" si="57" ref="CZ9:CZ40">D9*$CZ$6</f>
        <v>29087.684534999997</v>
      </c>
      <c r="DA9" s="35">
        <f aca="true" t="shared" si="58" ref="DA9:DA40">CY9+CZ9</f>
        <v>29087.684534999997</v>
      </c>
      <c r="DB9" s="35">
        <f aca="true" t="shared" si="59" ref="DB9:DB40">$F9*CZ$6</f>
        <v>4514.5015797</v>
      </c>
      <c r="DD9" s="35"/>
      <c r="DE9" s="35">
        <f aca="true" t="shared" si="60" ref="DE9:DE40">D9*$DE$6</f>
        <v>3359.0070149999997</v>
      </c>
      <c r="DF9" s="5">
        <f aca="true" t="shared" si="61" ref="DF9:DF40">DD9+DE9</f>
        <v>3359.0070149999997</v>
      </c>
      <c r="DG9" s="35">
        <f aca="true" t="shared" si="62" ref="DG9:DG40">$F9*DE$6</f>
        <v>521.3286213</v>
      </c>
    </row>
    <row r="10" spans="1:111" ht="12.75">
      <c r="A10" s="36">
        <v>44652</v>
      </c>
      <c r="B10" s="37"/>
      <c r="C10" s="3">
        <v>4335000</v>
      </c>
      <c r="D10" s="3">
        <v>2215850</v>
      </c>
      <c r="E10" s="34">
        <f t="shared" si="0"/>
        <v>6550850</v>
      </c>
      <c r="F10" s="34">
        <v>343907</v>
      </c>
      <c r="H10" s="43">
        <f aca="true" t="shared" si="63" ref="H10:H40">M10+R10+W10+AB10+AG10+AL10+AQ10+AV10+BA10+BF10+BK10+BP10+BU10+BZ10+CE10+CJ10+CO10+CT10+CY10+DD10</f>
        <v>900503.0474999999</v>
      </c>
      <c r="I10" s="35">
        <f t="shared" si="1"/>
        <v>460295.196725</v>
      </c>
      <c r="J10" s="35">
        <f t="shared" si="2"/>
        <v>1360798.2442249998</v>
      </c>
      <c r="K10" s="35">
        <f t="shared" si="1"/>
        <v>71439.28524949998</v>
      </c>
      <c r="M10" s="35">
        <f aca="true" t="shared" si="64" ref="M10:M40">C10*$N$6</f>
        <v>96325.0005</v>
      </c>
      <c r="N10" s="35">
        <f t="shared" si="3"/>
        <v>49236.851754999996</v>
      </c>
      <c r="O10" s="5">
        <f t="shared" si="4"/>
        <v>145561.85225499998</v>
      </c>
      <c r="P10" s="35">
        <f t="shared" si="5"/>
        <v>7641.716712099999</v>
      </c>
      <c r="R10" s="35">
        <f aca="true" t="shared" si="65" ref="R10:R40">C10*$S$6</f>
        <v>23835.9975</v>
      </c>
      <c r="S10" s="35">
        <f t="shared" si="6"/>
        <v>12183.851225</v>
      </c>
      <c r="T10" s="5">
        <f t="shared" si="7"/>
        <v>36019.848725</v>
      </c>
      <c r="U10" s="35">
        <f t="shared" si="8"/>
        <v>1890.9726395</v>
      </c>
      <c r="W10" s="35">
        <f aca="true" t="shared" si="66" ref="W10:W40">C10*$X$6</f>
        <v>39843.4185</v>
      </c>
      <c r="X10" s="35">
        <f t="shared" si="9"/>
        <v>20366.098935</v>
      </c>
      <c r="Y10" s="5">
        <f t="shared" si="10"/>
        <v>60209.517435</v>
      </c>
      <c r="Z10" s="35">
        <f t="shared" si="11"/>
        <v>3160.8836277</v>
      </c>
      <c r="AB10" s="35">
        <f aca="true" t="shared" si="67" ref="AB10:AB40">C10*$AC$6</f>
        <v>295519.551</v>
      </c>
      <c r="AC10" s="35">
        <f t="shared" si="12"/>
        <v>151055.82400999998</v>
      </c>
      <c r="AD10" s="5">
        <f t="shared" si="13"/>
        <v>446575.37500999996</v>
      </c>
      <c r="AE10" s="35">
        <f t="shared" si="14"/>
        <v>23444.346534199998</v>
      </c>
      <c r="AG10" s="35">
        <f aca="true" t="shared" si="68" ref="AG10:AG40">C10*$AH$6</f>
        <v>10739.528999999999</v>
      </c>
      <c r="AH10" s="35">
        <f t="shared" si="15"/>
        <v>5489.546789999999</v>
      </c>
      <c r="AI10" s="5">
        <f t="shared" si="16"/>
        <v>16229.075789999999</v>
      </c>
      <c r="AJ10" s="35">
        <f t="shared" si="17"/>
        <v>851.9952017999999</v>
      </c>
      <c r="AL10" s="35">
        <f aca="true" t="shared" si="69" ref="AL10:AL40">C10*$AM$6</f>
        <v>115733.22899999999</v>
      </c>
      <c r="AM10" s="35">
        <f t="shared" si="18"/>
        <v>59157.433789999995</v>
      </c>
      <c r="AN10" s="5">
        <f t="shared" si="19"/>
        <v>174890.66278999997</v>
      </c>
      <c r="AO10" s="35">
        <f t="shared" si="20"/>
        <v>9181.4227418</v>
      </c>
      <c r="AQ10" s="35">
        <f aca="true" t="shared" si="70" ref="AQ10:AQ40">C10*$AR$6</f>
        <v>39137.247</v>
      </c>
      <c r="AR10" s="35">
        <f t="shared" si="21"/>
        <v>20005.13697</v>
      </c>
      <c r="AS10" s="5">
        <f t="shared" si="22"/>
        <v>59142.38397</v>
      </c>
      <c r="AT10" s="35">
        <f t="shared" si="23"/>
        <v>3104.8611774</v>
      </c>
      <c r="AV10" s="35">
        <f aca="true" t="shared" si="71" ref="AV10:AV40">C10*$AW$6</f>
        <v>48514.2855</v>
      </c>
      <c r="AW10" s="35">
        <f t="shared" si="24"/>
        <v>24798.242104999998</v>
      </c>
      <c r="AX10" s="5">
        <f t="shared" si="25"/>
        <v>73312.527605</v>
      </c>
      <c r="AY10" s="35">
        <f t="shared" si="26"/>
        <v>3848.7664090999997</v>
      </c>
      <c r="BA10" s="35">
        <f aca="true" t="shared" si="72" ref="BA10:BA40">C10*$BB$6</f>
        <v>10160.806499999999</v>
      </c>
      <c r="BB10" s="35">
        <f t="shared" si="27"/>
        <v>5193.730815</v>
      </c>
      <c r="BC10" s="5">
        <f t="shared" si="28"/>
        <v>15354.537314999998</v>
      </c>
      <c r="BD10" s="35">
        <f t="shared" si="29"/>
        <v>806.0836173</v>
      </c>
      <c r="BF10" s="35">
        <f aca="true" t="shared" si="73" ref="BF10:BF40">C10*$BG$6</f>
        <v>21985.8195</v>
      </c>
      <c r="BG10" s="35">
        <f t="shared" si="30"/>
        <v>11238.126445</v>
      </c>
      <c r="BH10" s="5">
        <f t="shared" si="31"/>
        <v>33223.945945</v>
      </c>
      <c r="BI10" s="35">
        <f t="shared" si="32"/>
        <v>1744.1931319</v>
      </c>
      <c r="BK10" s="35">
        <f aca="true" t="shared" si="74" ref="BK10:BK40">C10*$BL$6</f>
        <v>7821.6405</v>
      </c>
      <c r="BL10" s="35">
        <f t="shared" si="33"/>
        <v>3998.058155</v>
      </c>
      <c r="BM10" s="5">
        <f t="shared" si="34"/>
        <v>11819.698655</v>
      </c>
      <c r="BN10" s="35">
        <f t="shared" si="35"/>
        <v>620.5114001</v>
      </c>
      <c r="BP10" s="35">
        <f aca="true" t="shared" si="75" ref="BP10:BP40">C10*$BQ$6</f>
        <v>5518.8885</v>
      </c>
      <c r="BQ10" s="35">
        <f t="shared" si="36"/>
        <v>2820.9986350000004</v>
      </c>
      <c r="BR10" s="5">
        <f t="shared" si="37"/>
        <v>8339.887135</v>
      </c>
      <c r="BS10" s="35">
        <f t="shared" si="38"/>
        <v>437.8280017</v>
      </c>
      <c r="BU10" s="35">
        <f aca="true" t="shared" si="76" ref="BU10:BU40">C10*$BV$6</f>
        <v>14581.6395</v>
      </c>
      <c r="BV10" s="35">
        <f t="shared" si="39"/>
        <v>7453.454645</v>
      </c>
      <c r="BW10" s="5">
        <f t="shared" si="40"/>
        <v>22035.094145</v>
      </c>
      <c r="BX10" s="35">
        <f t="shared" si="41"/>
        <v>1156.7999759</v>
      </c>
      <c r="BZ10" s="35">
        <f aca="true" t="shared" si="77" ref="BZ10:BZ40">C10*$CA$6</f>
        <v>626.4074999999999</v>
      </c>
      <c r="CA10" s="35">
        <f t="shared" si="42"/>
        <v>320.190325</v>
      </c>
      <c r="CB10" s="5">
        <f t="shared" si="43"/>
        <v>946.5978249999998</v>
      </c>
      <c r="CC10" s="35">
        <f t="shared" si="44"/>
        <v>49.6945615</v>
      </c>
      <c r="CE10" s="35">
        <f aca="true" t="shared" si="78" ref="CE10:CE40">C10*$CF$6</f>
        <v>8250.8055</v>
      </c>
      <c r="CF10" s="35">
        <f t="shared" si="45"/>
        <v>4217.427305</v>
      </c>
      <c r="CG10" s="5">
        <f t="shared" si="46"/>
        <v>12468.232805</v>
      </c>
      <c r="CH10" s="35">
        <f t="shared" si="47"/>
        <v>654.5581930999999</v>
      </c>
      <c r="CJ10" s="35">
        <f aca="true" t="shared" si="79" ref="CJ10:CJ40">C10*$CK$6</f>
        <v>24976.9695</v>
      </c>
      <c r="CK10" s="35">
        <f t="shared" si="48"/>
        <v>12767.062945</v>
      </c>
      <c r="CL10" s="5">
        <f t="shared" si="49"/>
        <v>37744.032445</v>
      </c>
      <c r="CM10" s="35">
        <f t="shared" si="50"/>
        <v>1981.4889618999998</v>
      </c>
      <c r="CO10" s="35">
        <f aca="true" t="shared" si="80" ref="CO10:CO40">C10*$CP$6</f>
        <v>9861.258</v>
      </c>
      <c r="CP10" s="35">
        <f t="shared" si="51"/>
        <v>5040.61558</v>
      </c>
      <c r="CQ10" s="35">
        <f t="shared" si="52"/>
        <v>14901.87358</v>
      </c>
      <c r="CR10" s="35">
        <f t="shared" si="53"/>
        <v>782.3196436</v>
      </c>
      <c r="CT10" s="35">
        <f aca="true" t="shared" si="81" ref="CT10:CT40">C10*$CU$6</f>
        <v>63593.14950000001</v>
      </c>
      <c r="CU10" s="35">
        <f t="shared" si="54"/>
        <v>32505.854745</v>
      </c>
      <c r="CV10" s="35">
        <f t="shared" si="55"/>
        <v>96099.004245</v>
      </c>
      <c r="CW10" s="35">
        <f t="shared" si="56"/>
        <v>5045.012517900001</v>
      </c>
      <c r="CY10" s="35">
        <f aca="true" t="shared" si="82" ref="CY10:CY40">C10*$CZ$6</f>
        <v>56905.9785</v>
      </c>
      <c r="CZ10" s="35">
        <f t="shared" si="57"/>
        <v>29087.684534999997</v>
      </c>
      <c r="DA10" s="35">
        <f t="shared" si="58"/>
        <v>85993.66303499999</v>
      </c>
      <c r="DB10" s="35">
        <f t="shared" si="59"/>
        <v>4514.5015797</v>
      </c>
      <c r="DD10" s="35">
        <f aca="true" t="shared" si="83" ref="DD10:DD40">C10*$DE$6</f>
        <v>6571.4265</v>
      </c>
      <c r="DE10" s="35">
        <f t="shared" si="60"/>
        <v>3359.0070149999997</v>
      </c>
      <c r="DF10" s="5">
        <f t="shared" si="61"/>
        <v>9930.433514999999</v>
      </c>
      <c r="DG10" s="35">
        <f t="shared" si="62"/>
        <v>521.3286213</v>
      </c>
    </row>
    <row r="11" spans="1:111" ht="12.75">
      <c r="A11" s="36">
        <v>44835</v>
      </c>
      <c r="D11" s="3">
        <v>2107475</v>
      </c>
      <c r="E11" s="34">
        <f t="shared" si="0"/>
        <v>2107475</v>
      </c>
      <c r="F11" s="34">
        <v>343907</v>
      </c>
      <c r="H11" s="43"/>
      <c r="I11" s="35">
        <f t="shared" si="1"/>
        <v>437782.6205375</v>
      </c>
      <c r="J11" s="35">
        <f t="shared" si="2"/>
        <v>437782.6205375</v>
      </c>
      <c r="K11" s="35">
        <f t="shared" si="1"/>
        <v>71439.28524949998</v>
      </c>
      <c r="M11" s="35"/>
      <c r="N11" s="35">
        <f t="shared" si="3"/>
        <v>46828.726742499995</v>
      </c>
      <c r="O11" s="5">
        <f t="shared" si="4"/>
        <v>46828.726742499995</v>
      </c>
      <c r="P11" s="35">
        <f t="shared" si="5"/>
        <v>7641.716712099999</v>
      </c>
      <c r="R11" s="35"/>
      <c r="S11" s="35">
        <f t="shared" si="6"/>
        <v>11587.9512875</v>
      </c>
      <c r="T11" s="5">
        <f t="shared" si="7"/>
        <v>11587.9512875</v>
      </c>
      <c r="U11" s="35">
        <f t="shared" si="8"/>
        <v>1890.9726395</v>
      </c>
      <c r="W11" s="35"/>
      <c r="X11" s="35">
        <f t="shared" si="9"/>
        <v>19370.013472500003</v>
      </c>
      <c r="Y11" s="5">
        <f t="shared" si="10"/>
        <v>19370.013472500003</v>
      </c>
      <c r="Z11" s="35">
        <f t="shared" si="11"/>
        <v>3160.8836277</v>
      </c>
      <c r="AB11" s="35"/>
      <c r="AC11" s="35">
        <f t="shared" si="12"/>
        <v>143667.835235</v>
      </c>
      <c r="AD11" s="5">
        <f t="shared" si="13"/>
        <v>143667.835235</v>
      </c>
      <c r="AE11" s="35">
        <f t="shared" si="14"/>
        <v>23444.346534199998</v>
      </c>
      <c r="AG11" s="35"/>
      <c r="AH11" s="35">
        <f t="shared" si="15"/>
        <v>5221.058564999999</v>
      </c>
      <c r="AI11" s="5">
        <f t="shared" si="16"/>
        <v>5221.058564999999</v>
      </c>
      <c r="AJ11" s="35">
        <f t="shared" si="17"/>
        <v>851.9952017999999</v>
      </c>
      <c r="AL11" s="35"/>
      <c r="AM11" s="35">
        <f t="shared" si="18"/>
        <v>56264.103064999996</v>
      </c>
      <c r="AN11" s="5">
        <f t="shared" si="19"/>
        <v>56264.103064999996</v>
      </c>
      <c r="AO11" s="35">
        <f t="shared" si="20"/>
        <v>9181.4227418</v>
      </c>
      <c r="AQ11" s="35"/>
      <c r="AR11" s="35">
        <f t="shared" si="21"/>
        <v>19026.705795</v>
      </c>
      <c r="AS11" s="5">
        <f t="shared" si="22"/>
        <v>19026.705795</v>
      </c>
      <c r="AT11" s="35">
        <f t="shared" si="23"/>
        <v>3104.8611774</v>
      </c>
      <c r="AV11" s="35"/>
      <c r="AW11" s="35">
        <f t="shared" si="24"/>
        <v>23585.3849675</v>
      </c>
      <c r="AX11" s="5">
        <f t="shared" si="25"/>
        <v>23585.3849675</v>
      </c>
      <c r="AY11" s="35">
        <f t="shared" si="26"/>
        <v>3848.7664090999997</v>
      </c>
      <c r="BA11" s="35"/>
      <c r="BB11" s="35">
        <f t="shared" si="27"/>
        <v>4939.7106525</v>
      </c>
      <c r="BC11" s="5">
        <f t="shared" si="28"/>
        <v>4939.7106525</v>
      </c>
      <c r="BD11" s="35">
        <f t="shared" si="29"/>
        <v>806.0836173</v>
      </c>
      <c r="BF11" s="35"/>
      <c r="BG11" s="35">
        <f t="shared" si="30"/>
        <v>10688.4809575</v>
      </c>
      <c r="BH11" s="5">
        <f t="shared" si="31"/>
        <v>10688.4809575</v>
      </c>
      <c r="BI11" s="35">
        <f t="shared" si="32"/>
        <v>1744.1931319</v>
      </c>
      <c r="BK11" s="35"/>
      <c r="BL11" s="35">
        <f t="shared" si="33"/>
        <v>3802.5171425</v>
      </c>
      <c r="BM11" s="5">
        <f t="shared" si="34"/>
        <v>3802.5171425</v>
      </c>
      <c r="BN11" s="35">
        <f t="shared" si="35"/>
        <v>620.5114001</v>
      </c>
      <c r="BP11" s="35"/>
      <c r="BQ11" s="35">
        <f t="shared" si="36"/>
        <v>2683.0264225</v>
      </c>
      <c r="BR11" s="5">
        <f t="shared" si="37"/>
        <v>2683.0264225</v>
      </c>
      <c r="BS11" s="35">
        <f t="shared" si="38"/>
        <v>437.8280017</v>
      </c>
      <c r="BU11" s="35"/>
      <c r="BV11" s="35">
        <f t="shared" si="39"/>
        <v>7088.913657499999</v>
      </c>
      <c r="BW11" s="5">
        <f t="shared" si="40"/>
        <v>7088.913657499999</v>
      </c>
      <c r="BX11" s="35">
        <f t="shared" si="41"/>
        <v>1156.7999759</v>
      </c>
      <c r="BZ11" s="35"/>
      <c r="CA11" s="35">
        <f t="shared" si="42"/>
        <v>304.53013749999997</v>
      </c>
      <c r="CB11" s="5">
        <f t="shared" si="43"/>
        <v>304.53013749999997</v>
      </c>
      <c r="CC11" s="35">
        <f t="shared" si="44"/>
        <v>49.6945615</v>
      </c>
      <c r="CE11" s="35"/>
      <c r="CF11" s="35">
        <f t="shared" si="45"/>
        <v>4011.1571675</v>
      </c>
      <c r="CG11" s="5">
        <f t="shared" si="46"/>
        <v>4011.1571675</v>
      </c>
      <c r="CH11" s="35">
        <f t="shared" si="47"/>
        <v>654.5581930999999</v>
      </c>
      <c r="CJ11" s="35"/>
      <c r="CK11" s="35">
        <f t="shared" si="48"/>
        <v>12142.6387075</v>
      </c>
      <c r="CL11" s="5">
        <f t="shared" si="49"/>
        <v>12142.6387075</v>
      </c>
      <c r="CM11" s="35">
        <f t="shared" si="50"/>
        <v>1981.4889618999998</v>
      </c>
      <c r="CO11" s="35"/>
      <c r="CP11" s="35">
        <f t="shared" si="51"/>
        <v>4794.08413</v>
      </c>
      <c r="CQ11" s="35">
        <f t="shared" si="52"/>
        <v>4794.08413</v>
      </c>
      <c r="CR11" s="35">
        <f t="shared" si="53"/>
        <v>782.3196436</v>
      </c>
      <c r="CT11" s="35"/>
      <c r="CU11" s="35">
        <f t="shared" si="54"/>
        <v>30916.0260075</v>
      </c>
      <c r="CV11" s="35">
        <f t="shared" si="55"/>
        <v>30916.0260075</v>
      </c>
      <c r="CW11" s="35">
        <f t="shared" si="56"/>
        <v>5045.012517900001</v>
      </c>
      <c r="CY11" s="35"/>
      <c r="CZ11" s="35">
        <f t="shared" si="57"/>
        <v>27665.0350725</v>
      </c>
      <c r="DA11" s="35">
        <f t="shared" si="58"/>
        <v>27665.0350725</v>
      </c>
      <c r="DB11" s="35">
        <f t="shared" si="59"/>
        <v>4514.5015797</v>
      </c>
      <c r="DD11" s="35"/>
      <c r="DE11" s="35">
        <f t="shared" si="60"/>
        <v>3194.7213524999997</v>
      </c>
      <c r="DF11" s="5">
        <f t="shared" si="61"/>
        <v>3194.7213524999997</v>
      </c>
      <c r="DG11" s="35">
        <f t="shared" si="62"/>
        <v>521.3286213</v>
      </c>
    </row>
    <row r="12" spans="1:111" ht="12.75">
      <c r="A12" s="36">
        <v>45017</v>
      </c>
      <c r="C12" s="3">
        <v>4555000</v>
      </c>
      <c r="D12" s="3">
        <v>2107475</v>
      </c>
      <c r="E12" s="34">
        <f t="shared" si="0"/>
        <v>6662475</v>
      </c>
      <c r="F12" s="34">
        <v>343907</v>
      </c>
      <c r="H12" s="43">
        <f t="shared" si="63"/>
        <v>946203.3175</v>
      </c>
      <c r="I12" s="35">
        <f t="shared" si="1"/>
        <v>437782.6205375</v>
      </c>
      <c r="J12" s="35">
        <f t="shared" si="2"/>
        <v>1383985.9380375</v>
      </c>
      <c r="K12" s="35">
        <f t="shared" si="1"/>
        <v>71439.28524949998</v>
      </c>
      <c r="M12" s="35">
        <f t="shared" si="64"/>
        <v>101213.4665</v>
      </c>
      <c r="N12" s="35">
        <f t="shared" si="3"/>
        <v>46828.726742499995</v>
      </c>
      <c r="O12" s="5">
        <f t="shared" si="4"/>
        <v>148042.19324249998</v>
      </c>
      <c r="P12" s="35">
        <f t="shared" si="5"/>
        <v>7641.716712099999</v>
      </c>
      <c r="R12" s="35">
        <f t="shared" si="65"/>
        <v>25045.6675</v>
      </c>
      <c r="S12" s="35">
        <f t="shared" si="6"/>
        <v>11587.9512875</v>
      </c>
      <c r="T12" s="5">
        <f t="shared" si="7"/>
        <v>36633.6187875</v>
      </c>
      <c r="U12" s="35">
        <f t="shared" si="8"/>
        <v>1890.9726395</v>
      </c>
      <c r="W12" s="35">
        <f t="shared" si="66"/>
        <v>41865.4605</v>
      </c>
      <c r="X12" s="35">
        <f t="shared" si="9"/>
        <v>19370.013472500003</v>
      </c>
      <c r="Y12" s="5">
        <f t="shared" si="10"/>
        <v>61235.4739725</v>
      </c>
      <c r="Z12" s="35">
        <f t="shared" si="11"/>
        <v>3160.8836277</v>
      </c>
      <c r="AB12" s="35">
        <f t="shared" si="67"/>
        <v>310517.083</v>
      </c>
      <c r="AC12" s="35">
        <f t="shared" si="12"/>
        <v>143667.835235</v>
      </c>
      <c r="AD12" s="5">
        <f t="shared" si="13"/>
        <v>454184.918235</v>
      </c>
      <c r="AE12" s="35">
        <f t="shared" si="14"/>
        <v>23444.346534199998</v>
      </c>
      <c r="AG12" s="35">
        <f t="shared" si="68"/>
        <v>11284.556999999999</v>
      </c>
      <c r="AH12" s="35">
        <f t="shared" si="15"/>
        <v>5221.058564999999</v>
      </c>
      <c r="AI12" s="5">
        <f t="shared" si="16"/>
        <v>16505.615565</v>
      </c>
      <c r="AJ12" s="35">
        <f t="shared" si="17"/>
        <v>851.9952017999999</v>
      </c>
      <c r="AL12" s="35">
        <f t="shared" si="69"/>
        <v>121606.65699999999</v>
      </c>
      <c r="AM12" s="35">
        <f t="shared" si="18"/>
        <v>56264.103064999996</v>
      </c>
      <c r="AN12" s="5">
        <f t="shared" si="19"/>
        <v>177870.76006499998</v>
      </c>
      <c r="AO12" s="35">
        <f t="shared" si="20"/>
        <v>9181.4227418</v>
      </c>
      <c r="AQ12" s="35">
        <f t="shared" si="70"/>
        <v>41123.451</v>
      </c>
      <c r="AR12" s="35">
        <f t="shared" si="21"/>
        <v>19026.705795</v>
      </c>
      <c r="AS12" s="5">
        <f t="shared" si="22"/>
        <v>60150.156795</v>
      </c>
      <c r="AT12" s="35">
        <f t="shared" si="23"/>
        <v>3104.8611774</v>
      </c>
      <c r="AV12" s="35">
        <f t="shared" si="71"/>
        <v>50976.3715</v>
      </c>
      <c r="AW12" s="35">
        <f t="shared" si="24"/>
        <v>23585.3849675</v>
      </c>
      <c r="AX12" s="5">
        <f t="shared" si="25"/>
        <v>74561.7564675</v>
      </c>
      <c r="AY12" s="35">
        <f t="shared" si="26"/>
        <v>3848.7664090999997</v>
      </c>
      <c r="BA12" s="35">
        <f t="shared" si="72"/>
        <v>10676.4645</v>
      </c>
      <c r="BB12" s="35">
        <f t="shared" si="27"/>
        <v>4939.7106525</v>
      </c>
      <c r="BC12" s="5">
        <f t="shared" si="28"/>
        <v>15616.1751525</v>
      </c>
      <c r="BD12" s="35">
        <f t="shared" si="29"/>
        <v>806.0836173</v>
      </c>
      <c r="BF12" s="35">
        <f t="shared" si="73"/>
        <v>23101.5935</v>
      </c>
      <c r="BG12" s="35">
        <f t="shared" si="30"/>
        <v>10688.4809575</v>
      </c>
      <c r="BH12" s="5">
        <f t="shared" si="31"/>
        <v>33790.0744575</v>
      </c>
      <c r="BI12" s="35">
        <f t="shared" si="32"/>
        <v>1744.1931319</v>
      </c>
      <c r="BK12" s="35">
        <f t="shared" si="74"/>
        <v>8218.5865</v>
      </c>
      <c r="BL12" s="35">
        <f t="shared" si="33"/>
        <v>3802.5171425</v>
      </c>
      <c r="BM12" s="5">
        <f t="shared" si="34"/>
        <v>12021.103642499998</v>
      </c>
      <c r="BN12" s="35">
        <f t="shared" si="35"/>
        <v>620.5114001</v>
      </c>
      <c r="BP12" s="35">
        <f t="shared" si="75"/>
        <v>5798.9705</v>
      </c>
      <c r="BQ12" s="35">
        <f t="shared" si="36"/>
        <v>2683.0264225</v>
      </c>
      <c r="BR12" s="5">
        <f t="shared" si="37"/>
        <v>8481.9969225</v>
      </c>
      <c r="BS12" s="35">
        <f t="shared" si="38"/>
        <v>437.8280017</v>
      </c>
      <c r="BU12" s="35">
        <f t="shared" si="76"/>
        <v>15321.653499999999</v>
      </c>
      <c r="BV12" s="35">
        <f t="shared" si="39"/>
        <v>7088.913657499999</v>
      </c>
      <c r="BW12" s="5">
        <f t="shared" si="40"/>
        <v>22410.567157499998</v>
      </c>
      <c r="BX12" s="35">
        <f t="shared" si="41"/>
        <v>1156.7999759</v>
      </c>
      <c r="BZ12" s="35">
        <f t="shared" si="77"/>
        <v>658.1975</v>
      </c>
      <c r="CA12" s="35">
        <f t="shared" si="42"/>
        <v>304.53013749999997</v>
      </c>
      <c r="CB12" s="5">
        <f t="shared" si="43"/>
        <v>962.7276374999999</v>
      </c>
      <c r="CC12" s="35">
        <f t="shared" si="44"/>
        <v>49.6945615</v>
      </c>
      <c r="CE12" s="35">
        <f t="shared" si="78"/>
        <v>8669.5315</v>
      </c>
      <c r="CF12" s="35">
        <f t="shared" si="45"/>
        <v>4011.1571675</v>
      </c>
      <c r="CG12" s="5">
        <f t="shared" si="46"/>
        <v>12680.688667499999</v>
      </c>
      <c r="CH12" s="35">
        <f t="shared" si="47"/>
        <v>654.5581930999999</v>
      </c>
      <c r="CJ12" s="35">
        <f t="shared" si="79"/>
        <v>26244.5435</v>
      </c>
      <c r="CK12" s="35">
        <f t="shared" si="48"/>
        <v>12142.6387075</v>
      </c>
      <c r="CL12" s="5">
        <f t="shared" si="49"/>
        <v>38387.1822075</v>
      </c>
      <c r="CM12" s="35">
        <f t="shared" si="50"/>
        <v>1981.4889618999998</v>
      </c>
      <c r="CO12" s="35">
        <f t="shared" si="80"/>
        <v>10361.714</v>
      </c>
      <c r="CP12" s="35">
        <f t="shared" si="51"/>
        <v>4794.08413</v>
      </c>
      <c r="CQ12" s="35">
        <f t="shared" si="52"/>
        <v>15155.79813</v>
      </c>
      <c r="CR12" s="35">
        <f t="shared" si="53"/>
        <v>782.3196436</v>
      </c>
      <c r="CT12" s="35">
        <f t="shared" si="81"/>
        <v>66820.4835</v>
      </c>
      <c r="CU12" s="35">
        <f t="shared" si="54"/>
        <v>30916.0260075</v>
      </c>
      <c r="CV12" s="35">
        <f t="shared" si="55"/>
        <v>97736.5095075</v>
      </c>
      <c r="CW12" s="35">
        <f t="shared" si="56"/>
        <v>5045.012517900001</v>
      </c>
      <c r="CY12" s="35">
        <f t="shared" si="82"/>
        <v>59793.9405</v>
      </c>
      <c r="CZ12" s="35">
        <f t="shared" si="57"/>
        <v>27665.0350725</v>
      </c>
      <c r="DA12" s="35">
        <f t="shared" si="58"/>
        <v>87458.9755725</v>
      </c>
      <c r="DB12" s="35">
        <f t="shared" si="59"/>
        <v>4514.5015797</v>
      </c>
      <c r="DD12" s="35">
        <f t="shared" si="83"/>
        <v>6904.9245</v>
      </c>
      <c r="DE12" s="35">
        <f t="shared" si="60"/>
        <v>3194.7213524999997</v>
      </c>
      <c r="DF12" s="5">
        <f t="shared" si="61"/>
        <v>10099.6458525</v>
      </c>
      <c r="DG12" s="35">
        <f t="shared" si="62"/>
        <v>521.3286213</v>
      </c>
    </row>
    <row r="13" spans="1:111" ht="12.75">
      <c r="A13" s="36">
        <v>45200</v>
      </c>
      <c r="D13" s="3">
        <v>1993600</v>
      </c>
      <c r="E13" s="34">
        <f t="shared" si="0"/>
        <v>1993600</v>
      </c>
      <c r="F13" s="34">
        <v>343907</v>
      </c>
      <c r="H13" s="43"/>
      <c r="I13" s="35">
        <f t="shared" si="1"/>
        <v>414127.53760000004</v>
      </c>
      <c r="J13" s="35">
        <f t="shared" si="2"/>
        <v>414127.53760000004</v>
      </c>
      <c r="K13" s="35">
        <f t="shared" si="1"/>
        <v>71439.28524949998</v>
      </c>
      <c r="M13" s="35"/>
      <c r="N13" s="35">
        <f t="shared" si="3"/>
        <v>44298.39008</v>
      </c>
      <c r="O13" s="5">
        <f t="shared" si="4"/>
        <v>44298.39008</v>
      </c>
      <c r="P13" s="35">
        <f t="shared" si="5"/>
        <v>7641.716712099999</v>
      </c>
      <c r="R13" s="35"/>
      <c r="S13" s="35">
        <f t="shared" si="6"/>
        <v>10961.8096</v>
      </c>
      <c r="T13" s="5">
        <f t="shared" si="7"/>
        <v>10961.8096</v>
      </c>
      <c r="U13" s="35">
        <f t="shared" si="8"/>
        <v>1890.9726395</v>
      </c>
      <c r="W13" s="35"/>
      <c r="X13" s="35">
        <f t="shared" si="9"/>
        <v>18323.37696</v>
      </c>
      <c r="Y13" s="5">
        <f t="shared" si="10"/>
        <v>18323.37696</v>
      </c>
      <c r="Z13" s="35">
        <f t="shared" si="11"/>
        <v>3160.8836277</v>
      </c>
      <c r="AB13" s="35"/>
      <c r="AC13" s="35">
        <f t="shared" si="12"/>
        <v>135904.90816</v>
      </c>
      <c r="AD13" s="5">
        <f t="shared" si="13"/>
        <v>135904.90816</v>
      </c>
      <c r="AE13" s="35">
        <f t="shared" si="14"/>
        <v>23444.346534199998</v>
      </c>
      <c r="AG13" s="35"/>
      <c r="AH13" s="35">
        <f t="shared" si="15"/>
        <v>4938.94464</v>
      </c>
      <c r="AI13" s="5">
        <f t="shared" si="16"/>
        <v>4938.94464</v>
      </c>
      <c r="AJ13" s="35">
        <f t="shared" si="17"/>
        <v>851.9952017999999</v>
      </c>
      <c r="AL13" s="35"/>
      <c r="AM13" s="35">
        <f t="shared" si="18"/>
        <v>53223.93664</v>
      </c>
      <c r="AN13" s="5">
        <f t="shared" si="19"/>
        <v>53223.93664</v>
      </c>
      <c r="AO13" s="35">
        <f t="shared" si="20"/>
        <v>9181.4227418</v>
      </c>
      <c r="AQ13" s="35"/>
      <c r="AR13" s="35">
        <f t="shared" si="21"/>
        <v>17998.61952</v>
      </c>
      <c r="AS13" s="5">
        <f t="shared" si="22"/>
        <v>17998.61952</v>
      </c>
      <c r="AT13" s="35">
        <f t="shared" si="23"/>
        <v>3104.8611774</v>
      </c>
      <c r="AV13" s="35"/>
      <c r="AW13" s="35">
        <f t="shared" si="24"/>
        <v>22310.97568</v>
      </c>
      <c r="AX13" s="5">
        <f t="shared" si="25"/>
        <v>22310.97568</v>
      </c>
      <c r="AY13" s="35">
        <f t="shared" si="26"/>
        <v>3848.7664090999997</v>
      </c>
      <c r="BA13" s="35"/>
      <c r="BB13" s="35">
        <f t="shared" si="27"/>
        <v>4672.79904</v>
      </c>
      <c r="BC13" s="5">
        <f t="shared" si="28"/>
        <v>4672.79904</v>
      </c>
      <c r="BD13" s="35">
        <f t="shared" si="29"/>
        <v>806.0836173</v>
      </c>
      <c r="BF13" s="35"/>
      <c r="BG13" s="35">
        <f t="shared" si="30"/>
        <v>10110.94112</v>
      </c>
      <c r="BH13" s="5">
        <f t="shared" si="31"/>
        <v>10110.94112</v>
      </c>
      <c r="BI13" s="35">
        <f t="shared" si="32"/>
        <v>1744.1931319</v>
      </c>
      <c r="BK13" s="35"/>
      <c r="BL13" s="35">
        <f t="shared" si="33"/>
        <v>3597.05248</v>
      </c>
      <c r="BM13" s="5">
        <f t="shared" si="34"/>
        <v>3597.05248</v>
      </c>
      <c r="BN13" s="35">
        <f t="shared" si="35"/>
        <v>620.5114001</v>
      </c>
      <c r="BP13" s="35"/>
      <c r="BQ13" s="35">
        <f t="shared" si="36"/>
        <v>2538.05216</v>
      </c>
      <c r="BR13" s="5">
        <f t="shared" si="37"/>
        <v>2538.05216</v>
      </c>
      <c r="BS13" s="35">
        <f t="shared" si="38"/>
        <v>437.8280017</v>
      </c>
      <c r="BU13" s="35"/>
      <c r="BV13" s="35">
        <f t="shared" si="39"/>
        <v>6705.8723199999995</v>
      </c>
      <c r="BW13" s="5">
        <f t="shared" si="40"/>
        <v>6705.8723199999995</v>
      </c>
      <c r="BX13" s="35">
        <f t="shared" si="41"/>
        <v>1156.7999759</v>
      </c>
      <c r="BZ13" s="35"/>
      <c r="CA13" s="35">
        <f t="shared" si="42"/>
        <v>288.0752</v>
      </c>
      <c r="CB13" s="5">
        <f t="shared" si="43"/>
        <v>288.0752</v>
      </c>
      <c r="CC13" s="35">
        <f t="shared" si="44"/>
        <v>49.6945615</v>
      </c>
      <c r="CE13" s="35"/>
      <c r="CF13" s="35">
        <f t="shared" si="45"/>
        <v>3794.4188799999997</v>
      </c>
      <c r="CG13" s="5">
        <f t="shared" si="46"/>
        <v>3794.4188799999997</v>
      </c>
      <c r="CH13" s="35">
        <f t="shared" si="47"/>
        <v>654.5581930999999</v>
      </c>
      <c r="CJ13" s="35"/>
      <c r="CK13" s="35">
        <f t="shared" si="48"/>
        <v>11486.52512</v>
      </c>
      <c r="CL13" s="5">
        <f t="shared" si="49"/>
        <v>11486.52512</v>
      </c>
      <c r="CM13" s="35">
        <f t="shared" si="50"/>
        <v>1981.4889618999998</v>
      </c>
      <c r="CO13" s="35"/>
      <c r="CP13" s="35">
        <f t="shared" si="51"/>
        <v>4535.04128</v>
      </c>
      <c r="CQ13" s="35">
        <f t="shared" si="52"/>
        <v>4535.04128</v>
      </c>
      <c r="CR13" s="35">
        <f t="shared" si="53"/>
        <v>782.3196436</v>
      </c>
      <c r="CT13" s="35"/>
      <c r="CU13" s="35">
        <f t="shared" si="54"/>
        <v>29245.51392</v>
      </c>
      <c r="CV13" s="35">
        <f t="shared" si="55"/>
        <v>29245.51392</v>
      </c>
      <c r="CW13" s="35">
        <f t="shared" si="56"/>
        <v>5045.012517900001</v>
      </c>
      <c r="CY13" s="35"/>
      <c r="CZ13" s="35">
        <f t="shared" si="57"/>
        <v>26170.18656</v>
      </c>
      <c r="DA13" s="35">
        <f t="shared" si="58"/>
        <v>26170.18656</v>
      </c>
      <c r="DB13" s="35">
        <f t="shared" si="59"/>
        <v>4514.5015797</v>
      </c>
      <c r="DD13" s="35"/>
      <c r="DE13" s="35">
        <f t="shared" si="60"/>
        <v>3022.09824</v>
      </c>
      <c r="DF13" s="5">
        <f t="shared" si="61"/>
        <v>3022.09824</v>
      </c>
      <c r="DG13" s="35">
        <f t="shared" si="62"/>
        <v>521.3286213</v>
      </c>
    </row>
    <row r="14" spans="1:111" ht="12.75">
      <c r="A14" s="36">
        <v>45383</v>
      </c>
      <c r="C14" s="3">
        <v>4780000</v>
      </c>
      <c r="D14" s="3">
        <v>1993600</v>
      </c>
      <c r="E14" s="34">
        <f t="shared" si="0"/>
        <v>6773600</v>
      </c>
      <c r="F14" s="34">
        <v>343907</v>
      </c>
      <c r="H14" s="43">
        <f t="shared" si="63"/>
        <v>992942.2299999997</v>
      </c>
      <c r="I14" s="35">
        <f t="shared" si="1"/>
        <v>414127.53760000004</v>
      </c>
      <c r="J14" s="35">
        <f t="shared" si="2"/>
        <v>1407069.7676</v>
      </c>
      <c r="K14" s="35">
        <f t="shared" si="1"/>
        <v>71439.28524949998</v>
      </c>
      <c r="M14" s="35">
        <f t="shared" si="64"/>
        <v>106213.03399999999</v>
      </c>
      <c r="N14" s="35">
        <f t="shared" si="3"/>
        <v>44298.39008</v>
      </c>
      <c r="O14" s="5">
        <f t="shared" si="4"/>
        <v>150511.42407999997</v>
      </c>
      <c r="P14" s="35">
        <f t="shared" si="5"/>
        <v>7641.716712099999</v>
      </c>
      <c r="R14" s="35">
        <f t="shared" si="65"/>
        <v>26282.829999999998</v>
      </c>
      <c r="S14" s="35">
        <f t="shared" si="6"/>
        <v>10961.8096</v>
      </c>
      <c r="T14" s="5">
        <f t="shared" si="7"/>
        <v>37244.639599999995</v>
      </c>
      <c r="U14" s="35">
        <f t="shared" si="8"/>
        <v>1890.9726395</v>
      </c>
      <c r="W14" s="35">
        <f t="shared" si="66"/>
        <v>43933.458000000006</v>
      </c>
      <c r="X14" s="35">
        <f t="shared" si="9"/>
        <v>18323.37696</v>
      </c>
      <c r="Y14" s="5">
        <f t="shared" si="10"/>
        <v>62256.83496000001</v>
      </c>
      <c r="Z14" s="35">
        <f t="shared" si="11"/>
        <v>3160.8836277</v>
      </c>
      <c r="AB14" s="35">
        <f t="shared" si="67"/>
        <v>325855.468</v>
      </c>
      <c r="AC14" s="35">
        <f t="shared" si="12"/>
        <v>135904.90816</v>
      </c>
      <c r="AD14" s="5">
        <f t="shared" si="13"/>
        <v>461760.37616</v>
      </c>
      <c r="AE14" s="35">
        <f t="shared" si="14"/>
        <v>23444.346534199998</v>
      </c>
      <c r="AG14" s="35">
        <f t="shared" si="68"/>
        <v>11841.972</v>
      </c>
      <c r="AH14" s="35">
        <f t="shared" si="15"/>
        <v>4938.94464</v>
      </c>
      <c r="AI14" s="5">
        <f t="shared" si="16"/>
        <v>16780.91664</v>
      </c>
      <c r="AJ14" s="35">
        <f t="shared" si="17"/>
        <v>851.9952017999999</v>
      </c>
      <c r="AL14" s="35">
        <f t="shared" si="69"/>
        <v>127613.572</v>
      </c>
      <c r="AM14" s="35">
        <f t="shared" si="18"/>
        <v>53223.93664</v>
      </c>
      <c r="AN14" s="5">
        <f t="shared" si="19"/>
        <v>180837.50864000001</v>
      </c>
      <c r="AO14" s="35">
        <f t="shared" si="20"/>
        <v>9181.4227418</v>
      </c>
      <c r="AQ14" s="35">
        <f t="shared" si="70"/>
        <v>43154.796</v>
      </c>
      <c r="AR14" s="35">
        <f t="shared" si="21"/>
        <v>17998.61952</v>
      </c>
      <c r="AS14" s="5">
        <f t="shared" si="22"/>
        <v>61153.41552</v>
      </c>
      <c r="AT14" s="35">
        <f t="shared" si="23"/>
        <v>3104.8611774</v>
      </c>
      <c r="AV14" s="35">
        <f t="shared" si="71"/>
        <v>53494.414</v>
      </c>
      <c r="AW14" s="35">
        <f t="shared" si="24"/>
        <v>22310.97568</v>
      </c>
      <c r="AX14" s="5">
        <f t="shared" si="25"/>
        <v>75805.38968</v>
      </c>
      <c r="AY14" s="35">
        <f t="shared" si="26"/>
        <v>3848.7664090999997</v>
      </c>
      <c r="BA14" s="35">
        <f t="shared" si="72"/>
        <v>11203.841999999999</v>
      </c>
      <c r="BB14" s="35">
        <f t="shared" si="27"/>
        <v>4672.79904</v>
      </c>
      <c r="BC14" s="5">
        <f t="shared" si="28"/>
        <v>15876.641039999999</v>
      </c>
      <c r="BD14" s="35">
        <f t="shared" si="29"/>
        <v>806.0836173</v>
      </c>
      <c r="BF14" s="35">
        <f t="shared" si="73"/>
        <v>24242.726000000002</v>
      </c>
      <c r="BG14" s="35">
        <f t="shared" si="30"/>
        <v>10110.94112</v>
      </c>
      <c r="BH14" s="5">
        <f t="shared" si="31"/>
        <v>34353.66712</v>
      </c>
      <c r="BI14" s="35">
        <f t="shared" si="32"/>
        <v>1744.1931319</v>
      </c>
      <c r="BK14" s="35">
        <f t="shared" si="74"/>
        <v>8624.554</v>
      </c>
      <c r="BL14" s="35">
        <f t="shared" si="33"/>
        <v>3597.05248</v>
      </c>
      <c r="BM14" s="5">
        <f t="shared" si="34"/>
        <v>12221.60648</v>
      </c>
      <c r="BN14" s="35">
        <f t="shared" si="35"/>
        <v>620.5114001</v>
      </c>
      <c r="BP14" s="35">
        <f t="shared" si="75"/>
        <v>6085.418000000001</v>
      </c>
      <c r="BQ14" s="35">
        <f t="shared" si="36"/>
        <v>2538.05216</v>
      </c>
      <c r="BR14" s="5">
        <f t="shared" si="37"/>
        <v>8623.47016</v>
      </c>
      <c r="BS14" s="35">
        <f t="shared" si="38"/>
        <v>437.8280017</v>
      </c>
      <c r="BU14" s="35">
        <f t="shared" si="76"/>
        <v>16078.485999999999</v>
      </c>
      <c r="BV14" s="35">
        <f t="shared" si="39"/>
        <v>6705.8723199999995</v>
      </c>
      <c r="BW14" s="5">
        <f t="shared" si="40"/>
        <v>22784.35832</v>
      </c>
      <c r="BX14" s="35">
        <f t="shared" si="41"/>
        <v>1156.7999759</v>
      </c>
      <c r="BZ14" s="35">
        <f t="shared" si="77"/>
        <v>690.7099999999999</v>
      </c>
      <c r="CA14" s="35">
        <f t="shared" si="42"/>
        <v>288.0752</v>
      </c>
      <c r="CB14" s="5">
        <f t="shared" si="43"/>
        <v>978.7851999999999</v>
      </c>
      <c r="CC14" s="35">
        <f t="shared" si="44"/>
        <v>49.6945615</v>
      </c>
      <c r="CE14" s="35">
        <f t="shared" si="78"/>
        <v>9097.774</v>
      </c>
      <c r="CF14" s="35">
        <f t="shared" si="45"/>
        <v>3794.4188799999997</v>
      </c>
      <c r="CG14" s="5">
        <f t="shared" si="46"/>
        <v>12892.192879999999</v>
      </c>
      <c r="CH14" s="35">
        <f t="shared" si="47"/>
        <v>654.5581930999999</v>
      </c>
      <c r="CJ14" s="35">
        <f t="shared" si="79"/>
        <v>27540.926</v>
      </c>
      <c r="CK14" s="35">
        <f t="shared" si="48"/>
        <v>11486.52512</v>
      </c>
      <c r="CL14" s="5">
        <f t="shared" si="49"/>
        <v>39027.45112</v>
      </c>
      <c r="CM14" s="35">
        <f t="shared" si="50"/>
        <v>1981.4889618999998</v>
      </c>
      <c r="CO14" s="35">
        <f t="shared" si="80"/>
        <v>10873.544</v>
      </c>
      <c r="CP14" s="35">
        <f t="shared" si="51"/>
        <v>4535.04128</v>
      </c>
      <c r="CQ14" s="35">
        <f t="shared" si="52"/>
        <v>15408.58528</v>
      </c>
      <c r="CR14" s="35">
        <f t="shared" si="53"/>
        <v>782.3196436</v>
      </c>
      <c r="CT14" s="35">
        <f t="shared" si="81"/>
        <v>70121.166</v>
      </c>
      <c r="CU14" s="35">
        <f t="shared" si="54"/>
        <v>29245.51392</v>
      </c>
      <c r="CV14" s="35">
        <f t="shared" si="55"/>
        <v>99366.67992</v>
      </c>
      <c r="CW14" s="35">
        <f t="shared" si="56"/>
        <v>5045.012517900001</v>
      </c>
      <c r="CY14" s="35">
        <f t="shared" si="82"/>
        <v>62747.53799999999</v>
      </c>
      <c r="CZ14" s="35">
        <f t="shared" si="57"/>
        <v>26170.18656</v>
      </c>
      <c r="DA14" s="35">
        <f t="shared" si="58"/>
        <v>88917.72455999999</v>
      </c>
      <c r="DB14" s="35">
        <f t="shared" si="59"/>
        <v>4514.5015797</v>
      </c>
      <c r="DD14" s="35">
        <f t="shared" si="83"/>
        <v>7246.0019999999995</v>
      </c>
      <c r="DE14" s="35">
        <f t="shared" si="60"/>
        <v>3022.09824</v>
      </c>
      <c r="DF14" s="5">
        <f t="shared" si="61"/>
        <v>10268.10024</v>
      </c>
      <c r="DG14" s="35">
        <f t="shared" si="62"/>
        <v>521.3286213</v>
      </c>
    </row>
    <row r="15" spans="1:111" ht="12.75">
      <c r="A15" s="36">
        <v>45566</v>
      </c>
      <c r="D15" s="3">
        <v>1874100</v>
      </c>
      <c r="E15" s="34">
        <f t="shared" si="0"/>
        <v>1874100</v>
      </c>
      <c r="F15" s="34">
        <v>343907</v>
      </c>
      <c r="H15" s="43"/>
      <c r="I15" s="35">
        <f t="shared" si="1"/>
        <v>389303.98185000004</v>
      </c>
      <c r="J15" s="35">
        <f t="shared" si="2"/>
        <v>389303.98185000004</v>
      </c>
      <c r="K15" s="35">
        <f t="shared" si="1"/>
        <v>71439.28524949998</v>
      </c>
      <c r="M15" s="35"/>
      <c r="N15" s="35">
        <f t="shared" si="3"/>
        <v>41643.064229999996</v>
      </c>
      <c r="O15" s="5">
        <f t="shared" si="4"/>
        <v>41643.064229999996</v>
      </c>
      <c r="P15" s="35">
        <f t="shared" si="5"/>
        <v>7641.716712099999</v>
      </c>
      <c r="R15" s="35"/>
      <c r="S15" s="35">
        <f t="shared" si="6"/>
        <v>10304.73885</v>
      </c>
      <c r="T15" s="5">
        <f t="shared" si="7"/>
        <v>10304.73885</v>
      </c>
      <c r="U15" s="35">
        <f t="shared" si="8"/>
        <v>1890.9726395</v>
      </c>
      <c r="W15" s="35"/>
      <c r="X15" s="35">
        <f t="shared" si="9"/>
        <v>17225.040510000003</v>
      </c>
      <c r="Y15" s="5">
        <f t="shared" si="10"/>
        <v>17225.040510000003</v>
      </c>
      <c r="Z15" s="35">
        <f t="shared" si="11"/>
        <v>3160.8836277</v>
      </c>
      <c r="AB15" s="35"/>
      <c r="AC15" s="35">
        <f t="shared" si="12"/>
        <v>127758.52145999999</v>
      </c>
      <c r="AD15" s="5">
        <f t="shared" si="13"/>
        <v>127758.52145999999</v>
      </c>
      <c r="AE15" s="35">
        <f t="shared" si="14"/>
        <v>23444.346534199998</v>
      </c>
      <c r="AG15" s="35"/>
      <c r="AH15" s="35">
        <f t="shared" si="15"/>
        <v>4642.89534</v>
      </c>
      <c r="AI15" s="5">
        <f t="shared" si="16"/>
        <v>4642.89534</v>
      </c>
      <c r="AJ15" s="35">
        <f t="shared" si="17"/>
        <v>851.9952017999999</v>
      </c>
      <c r="AL15" s="35"/>
      <c r="AM15" s="35">
        <f t="shared" si="18"/>
        <v>50033.59734</v>
      </c>
      <c r="AN15" s="5">
        <f t="shared" si="19"/>
        <v>50033.59734</v>
      </c>
      <c r="AO15" s="35">
        <f t="shared" si="20"/>
        <v>9181.4227418</v>
      </c>
      <c r="AQ15" s="35"/>
      <c r="AR15" s="35">
        <f t="shared" si="21"/>
        <v>16919.74962</v>
      </c>
      <c r="AS15" s="5">
        <f t="shared" si="22"/>
        <v>16919.74962</v>
      </c>
      <c r="AT15" s="35">
        <f t="shared" si="23"/>
        <v>3104.8611774</v>
      </c>
      <c r="AV15" s="35"/>
      <c r="AW15" s="35">
        <f t="shared" si="24"/>
        <v>20973.61533</v>
      </c>
      <c r="AX15" s="5">
        <f t="shared" si="25"/>
        <v>20973.61533</v>
      </c>
      <c r="AY15" s="35">
        <f t="shared" si="26"/>
        <v>3848.7664090999997</v>
      </c>
      <c r="BA15" s="35"/>
      <c r="BB15" s="35">
        <f t="shared" si="27"/>
        <v>4392.70299</v>
      </c>
      <c r="BC15" s="5">
        <f t="shared" si="28"/>
        <v>4392.70299</v>
      </c>
      <c r="BD15" s="35">
        <f t="shared" si="29"/>
        <v>806.0836173</v>
      </c>
      <c r="BF15" s="35"/>
      <c r="BG15" s="35">
        <f t="shared" si="30"/>
        <v>9504.87297</v>
      </c>
      <c r="BH15" s="5">
        <f t="shared" si="31"/>
        <v>9504.87297</v>
      </c>
      <c r="BI15" s="35">
        <f t="shared" si="32"/>
        <v>1744.1931319</v>
      </c>
      <c r="BK15" s="35"/>
      <c r="BL15" s="35">
        <f t="shared" si="33"/>
        <v>3381.43863</v>
      </c>
      <c r="BM15" s="5">
        <f t="shared" si="34"/>
        <v>3381.43863</v>
      </c>
      <c r="BN15" s="35">
        <f t="shared" si="35"/>
        <v>620.5114001</v>
      </c>
      <c r="BP15" s="35"/>
      <c r="BQ15" s="35">
        <f t="shared" si="36"/>
        <v>2385.91671</v>
      </c>
      <c r="BR15" s="5">
        <f t="shared" si="37"/>
        <v>2385.91671</v>
      </c>
      <c r="BS15" s="35">
        <f t="shared" si="38"/>
        <v>437.8280017</v>
      </c>
      <c r="BU15" s="35"/>
      <c r="BV15" s="35">
        <f t="shared" si="39"/>
        <v>6303.91017</v>
      </c>
      <c r="BW15" s="5">
        <f t="shared" si="40"/>
        <v>6303.91017</v>
      </c>
      <c r="BX15" s="35">
        <f t="shared" si="41"/>
        <v>1156.7999759</v>
      </c>
      <c r="BZ15" s="35"/>
      <c r="CA15" s="35">
        <f t="shared" si="42"/>
        <v>270.80744999999996</v>
      </c>
      <c r="CB15" s="5">
        <f t="shared" si="43"/>
        <v>270.80744999999996</v>
      </c>
      <c r="CC15" s="35">
        <f t="shared" si="44"/>
        <v>49.6945615</v>
      </c>
      <c r="CE15" s="35"/>
      <c r="CF15" s="35">
        <f t="shared" si="45"/>
        <v>3566.97453</v>
      </c>
      <c r="CG15" s="5">
        <f t="shared" si="46"/>
        <v>3566.97453</v>
      </c>
      <c r="CH15" s="35">
        <f t="shared" si="47"/>
        <v>654.5581930999999</v>
      </c>
      <c r="CJ15" s="35"/>
      <c r="CK15" s="35">
        <f t="shared" si="48"/>
        <v>10798.00197</v>
      </c>
      <c r="CL15" s="5">
        <f t="shared" si="49"/>
        <v>10798.00197</v>
      </c>
      <c r="CM15" s="35">
        <f t="shared" si="50"/>
        <v>1981.4889618999998</v>
      </c>
      <c r="CO15" s="35"/>
      <c r="CP15" s="35">
        <f t="shared" si="51"/>
        <v>4263.20268</v>
      </c>
      <c r="CQ15" s="35">
        <f t="shared" si="52"/>
        <v>4263.20268</v>
      </c>
      <c r="CR15" s="35">
        <f t="shared" si="53"/>
        <v>782.3196436</v>
      </c>
      <c r="CT15" s="35"/>
      <c r="CU15" s="35">
        <f t="shared" si="54"/>
        <v>27492.484770000003</v>
      </c>
      <c r="CV15" s="35">
        <f t="shared" si="55"/>
        <v>27492.484770000003</v>
      </c>
      <c r="CW15" s="35">
        <f t="shared" si="56"/>
        <v>5045.012517900001</v>
      </c>
      <c r="CY15" s="35"/>
      <c r="CZ15" s="35">
        <f t="shared" si="57"/>
        <v>24601.498109999997</v>
      </c>
      <c r="DA15" s="35">
        <f t="shared" si="58"/>
        <v>24601.498109999997</v>
      </c>
      <c r="DB15" s="35">
        <f t="shared" si="59"/>
        <v>4514.5015797</v>
      </c>
      <c r="DD15" s="35"/>
      <c r="DE15" s="35">
        <f t="shared" si="60"/>
        <v>2840.94819</v>
      </c>
      <c r="DF15" s="5">
        <f t="shared" si="61"/>
        <v>2840.94819</v>
      </c>
      <c r="DG15" s="35">
        <f t="shared" si="62"/>
        <v>521.3286213</v>
      </c>
    </row>
    <row r="16" spans="1:111" ht="12.75">
      <c r="A16" s="36">
        <v>45748</v>
      </c>
      <c r="C16" s="3">
        <v>5020000</v>
      </c>
      <c r="D16" s="3">
        <v>1874100</v>
      </c>
      <c r="E16" s="34">
        <f t="shared" si="0"/>
        <v>6894100</v>
      </c>
      <c r="F16" s="34">
        <v>343907</v>
      </c>
      <c r="H16" s="43">
        <f t="shared" si="63"/>
        <v>1042797.0700000001</v>
      </c>
      <c r="I16" s="35">
        <f t="shared" si="1"/>
        <v>389303.98185000004</v>
      </c>
      <c r="J16" s="35">
        <f t="shared" si="2"/>
        <v>1432101.0518500002</v>
      </c>
      <c r="K16" s="35">
        <f t="shared" si="1"/>
        <v>71439.28524949998</v>
      </c>
      <c r="M16" s="35">
        <f t="shared" si="64"/>
        <v>111545.90599999999</v>
      </c>
      <c r="N16" s="35">
        <f t="shared" si="3"/>
        <v>41643.064229999996</v>
      </c>
      <c r="O16" s="5">
        <f t="shared" si="4"/>
        <v>153188.97022999998</v>
      </c>
      <c r="P16" s="35">
        <f t="shared" si="5"/>
        <v>7641.716712099999</v>
      </c>
      <c r="R16" s="35">
        <f t="shared" si="65"/>
        <v>27602.47</v>
      </c>
      <c r="S16" s="35">
        <f t="shared" si="6"/>
        <v>10304.73885</v>
      </c>
      <c r="T16" s="5">
        <f t="shared" si="7"/>
        <v>37907.20885</v>
      </c>
      <c r="U16" s="35">
        <f t="shared" si="8"/>
        <v>1890.9726395</v>
      </c>
      <c r="W16" s="35">
        <f t="shared" si="66"/>
        <v>46139.322</v>
      </c>
      <c r="X16" s="35">
        <f t="shared" si="9"/>
        <v>17225.040510000003</v>
      </c>
      <c r="Y16" s="5">
        <f t="shared" si="10"/>
        <v>63364.362510000006</v>
      </c>
      <c r="Z16" s="35">
        <f t="shared" si="11"/>
        <v>3160.8836277</v>
      </c>
      <c r="AB16" s="35">
        <f t="shared" si="67"/>
        <v>342216.412</v>
      </c>
      <c r="AC16" s="35">
        <f t="shared" si="12"/>
        <v>127758.52145999999</v>
      </c>
      <c r="AD16" s="5">
        <f t="shared" si="13"/>
        <v>469974.93346</v>
      </c>
      <c r="AE16" s="35">
        <f t="shared" si="14"/>
        <v>23444.346534199998</v>
      </c>
      <c r="AG16" s="35">
        <f t="shared" si="68"/>
        <v>12436.547999999999</v>
      </c>
      <c r="AH16" s="35">
        <f t="shared" si="15"/>
        <v>4642.89534</v>
      </c>
      <c r="AI16" s="5">
        <f t="shared" si="16"/>
        <v>17079.443339999998</v>
      </c>
      <c r="AJ16" s="35">
        <f t="shared" si="17"/>
        <v>851.9952017999999</v>
      </c>
      <c r="AL16" s="35">
        <f t="shared" si="69"/>
        <v>134020.948</v>
      </c>
      <c r="AM16" s="35">
        <f t="shared" si="18"/>
        <v>50033.59734</v>
      </c>
      <c r="AN16" s="5">
        <f t="shared" si="19"/>
        <v>184054.54534</v>
      </c>
      <c r="AO16" s="35">
        <f t="shared" si="20"/>
        <v>9181.4227418</v>
      </c>
      <c r="AQ16" s="35">
        <f t="shared" si="70"/>
        <v>45321.564</v>
      </c>
      <c r="AR16" s="35">
        <f t="shared" si="21"/>
        <v>16919.74962</v>
      </c>
      <c r="AS16" s="5">
        <f t="shared" si="22"/>
        <v>62241.31362</v>
      </c>
      <c r="AT16" s="35">
        <f t="shared" si="23"/>
        <v>3104.8611774</v>
      </c>
      <c r="AV16" s="35">
        <f t="shared" si="71"/>
        <v>56180.326</v>
      </c>
      <c r="AW16" s="35">
        <f t="shared" si="24"/>
        <v>20973.61533</v>
      </c>
      <c r="AX16" s="5">
        <f t="shared" si="25"/>
        <v>77153.94133</v>
      </c>
      <c r="AY16" s="35">
        <f t="shared" si="26"/>
        <v>3848.7664090999997</v>
      </c>
      <c r="BA16" s="35">
        <f t="shared" si="72"/>
        <v>11766.377999999999</v>
      </c>
      <c r="BB16" s="35">
        <f t="shared" si="27"/>
        <v>4392.70299</v>
      </c>
      <c r="BC16" s="5">
        <f t="shared" si="28"/>
        <v>16159.080989999999</v>
      </c>
      <c r="BD16" s="35">
        <f t="shared" si="29"/>
        <v>806.0836173</v>
      </c>
      <c r="BF16" s="35">
        <f t="shared" si="73"/>
        <v>25459.934</v>
      </c>
      <c r="BG16" s="35">
        <f t="shared" si="30"/>
        <v>9504.87297</v>
      </c>
      <c r="BH16" s="5">
        <f t="shared" si="31"/>
        <v>34964.806970000005</v>
      </c>
      <c r="BI16" s="35">
        <f t="shared" si="32"/>
        <v>1744.1931319</v>
      </c>
      <c r="BK16" s="35">
        <f t="shared" si="74"/>
        <v>9057.586</v>
      </c>
      <c r="BL16" s="35">
        <f t="shared" si="33"/>
        <v>3381.43863</v>
      </c>
      <c r="BM16" s="5">
        <f t="shared" si="34"/>
        <v>12439.02463</v>
      </c>
      <c r="BN16" s="35">
        <f t="shared" si="35"/>
        <v>620.5114001</v>
      </c>
      <c r="BP16" s="35">
        <f t="shared" si="75"/>
        <v>6390.962</v>
      </c>
      <c r="BQ16" s="35">
        <f t="shared" si="36"/>
        <v>2385.91671</v>
      </c>
      <c r="BR16" s="5">
        <f t="shared" si="37"/>
        <v>8776.87871</v>
      </c>
      <c r="BS16" s="35">
        <f t="shared" si="38"/>
        <v>437.8280017</v>
      </c>
      <c r="BU16" s="35">
        <f t="shared" si="76"/>
        <v>16885.773999999998</v>
      </c>
      <c r="BV16" s="35">
        <f t="shared" si="39"/>
        <v>6303.91017</v>
      </c>
      <c r="BW16" s="5">
        <f t="shared" si="40"/>
        <v>23189.684169999997</v>
      </c>
      <c r="BX16" s="35">
        <f t="shared" si="41"/>
        <v>1156.7999759</v>
      </c>
      <c r="BZ16" s="35">
        <f t="shared" si="77"/>
        <v>725.39</v>
      </c>
      <c r="CA16" s="35">
        <f t="shared" si="42"/>
        <v>270.80744999999996</v>
      </c>
      <c r="CB16" s="5">
        <f t="shared" si="43"/>
        <v>996.1974499999999</v>
      </c>
      <c r="CC16" s="35">
        <f t="shared" si="44"/>
        <v>49.6945615</v>
      </c>
      <c r="CE16" s="35">
        <f t="shared" si="78"/>
        <v>9554.565999999999</v>
      </c>
      <c r="CF16" s="35">
        <f t="shared" si="45"/>
        <v>3566.97453</v>
      </c>
      <c r="CG16" s="5">
        <f t="shared" si="46"/>
        <v>13121.540529999998</v>
      </c>
      <c r="CH16" s="35">
        <f t="shared" si="47"/>
        <v>654.5581930999999</v>
      </c>
      <c r="CJ16" s="35">
        <f t="shared" si="79"/>
        <v>28923.734</v>
      </c>
      <c r="CK16" s="35">
        <f t="shared" si="48"/>
        <v>10798.00197</v>
      </c>
      <c r="CL16" s="5">
        <f t="shared" si="49"/>
        <v>39721.73597</v>
      </c>
      <c r="CM16" s="35">
        <f t="shared" si="50"/>
        <v>1981.4889618999998</v>
      </c>
      <c r="CO16" s="35">
        <f t="shared" si="80"/>
        <v>11419.496</v>
      </c>
      <c r="CP16" s="35">
        <f t="shared" si="51"/>
        <v>4263.20268</v>
      </c>
      <c r="CQ16" s="35">
        <f t="shared" si="52"/>
        <v>15682.69868</v>
      </c>
      <c r="CR16" s="35">
        <f t="shared" si="53"/>
        <v>782.3196436</v>
      </c>
      <c r="CT16" s="35">
        <f t="shared" si="81"/>
        <v>73641.894</v>
      </c>
      <c r="CU16" s="35">
        <f t="shared" si="54"/>
        <v>27492.484770000003</v>
      </c>
      <c r="CV16" s="35">
        <f t="shared" si="55"/>
        <v>101134.37877000001</v>
      </c>
      <c r="CW16" s="35">
        <f t="shared" si="56"/>
        <v>5045.012517900001</v>
      </c>
      <c r="CY16" s="35">
        <f t="shared" si="82"/>
        <v>65898.042</v>
      </c>
      <c r="CZ16" s="35">
        <f t="shared" si="57"/>
        <v>24601.498109999997</v>
      </c>
      <c r="DA16" s="35">
        <f t="shared" si="58"/>
        <v>90499.54011</v>
      </c>
      <c r="DB16" s="35">
        <f t="shared" si="59"/>
        <v>4514.5015797</v>
      </c>
      <c r="DD16" s="35">
        <f t="shared" si="83"/>
        <v>7609.817999999999</v>
      </c>
      <c r="DE16" s="35">
        <f t="shared" si="60"/>
        <v>2840.94819</v>
      </c>
      <c r="DF16" s="5">
        <f t="shared" si="61"/>
        <v>10450.766189999998</v>
      </c>
      <c r="DG16" s="35">
        <f t="shared" si="62"/>
        <v>521.3286213</v>
      </c>
    </row>
    <row r="17" spans="1:111" ht="12.75">
      <c r="A17" s="36">
        <v>45931</v>
      </c>
      <c r="D17" s="3">
        <v>1748600</v>
      </c>
      <c r="E17" s="34">
        <f t="shared" si="0"/>
        <v>1748600</v>
      </c>
      <c r="F17" s="34">
        <v>343907</v>
      </c>
      <c r="H17" s="43"/>
      <c r="I17" s="35">
        <f t="shared" si="1"/>
        <v>363234.0551</v>
      </c>
      <c r="J17" s="35">
        <f t="shared" si="2"/>
        <v>363234.0551</v>
      </c>
      <c r="K17" s="35">
        <f t="shared" si="1"/>
        <v>71439.28524949998</v>
      </c>
      <c r="M17" s="35"/>
      <c r="N17" s="35">
        <f t="shared" si="3"/>
        <v>38854.41658</v>
      </c>
      <c r="O17" s="5">
        <f t="shared" si="4"/>
        <v>38854.41658</v>
      </c>
      <c r="P17" s="35">
        <f t="shared" si="5"/>
        <v>7641.716712099999</v>
      </c>
      <c r="R17" s="35"/>
      <c r="S17" s="35">
        <f t="shared" si="6"/>
        <v>9614.677099999999</v>
      </c>
      <c r="T17" s="5">
        <f t="shared" si="7"/>
        <v>9614.677099999999</v>
      </c>
      <c r="U17" s="35">
        <f t="shared" si="8"/>
        <v>1890.9726395</v>
      </c>
      <c r="W17" s="35"/>
      <c r="X17" s="35">
        <f t="shared" si="9"/>
        <v>16071.557460000002</v>
      </c>
      <c r="Y17" s="5">
        <f t="shared" si="10"/>
        <v>16071.557460000002</v>
      </c>
      <c r="Z17" s="35">
        <f t="shared" si="11"/>
        <v>3160.8836277</v>
      </c>
      <c r="AB17" s="35"/>
      <c r="AC17" s="35">
        <f t="shared" si="12"/>
        <v>119203.11116</v>
      </c>
      <c r="AD17" s="5">
        <f t="shared" si="13"/>
        <v>119203.11116</v>
      </c>
      <c r="AE17" s="35">
        <f t="shared" si="14"/>
        <v>23444.346534199998</v>
      </c>
      <c r="AG17" s="35"/>
      <c r="AH17" s="35">
        <f t="shared" si="15"/>
        <v>4331.98164</v>
      </c>
      <c r="AI17" s="5">
        <f t="shared" si="16"/>
        <v>4331.98164</v>
      </c>
      <c r="AJ17" s="35">
        <f t="shared" si="17"/>
        <v>851.9952017999999</v>
      </c>
      <c r="AL17" s="35"/>
      <c r="AM17" s="35">
        <f t="shared" si="18"/>
        <v>46683.07364</v>
      </c>
      <c r="AN17" s="5">
        <f t="shared" si="19"/>
        <v>46683.07364</v>
      </c>
      <c r="AO17" s="35">
        <f t="shared" si="20"/>
        <v>9181.4227418</v>
      </c>
      <c r="AQ17" s="35"/>
      <c r="AR17" s="35">
        <f t="shared" si="21"/>
        <v>15786.71052</v>
      </c>
      <c r="AS17" s="5">
        <f t="shared" si="22"/>
        <v>15786.71052</v>
      </c>
      <c r="AT17" s="35">
        <f t="shared" si="23"/>
        <v>3104.8611774</v>
      </c>
      <c r="AV17" s="35"/>
      <c r="AW17" s="35">
        <f t="shared" si="24"/>
        <v>19569.10718</v>
      </c>
      <c r="AX17" s="5">
        <f t="shared" si="25"/>
        <v>19569.10718</v>
      </c>
      <c r="AY17" s="35">
        <f t="shared" si="26"/>
        <v>3848.7664090999997</v>
      </c>
      <c r="BA17" s="35"/>
      <c r="BB17" s="35">
        <f t="shared" si="27"/>
        <v>4098.54354</v>
      </c>
      <c r="BC17" s="5">
        <f t="shared" si="28"/>
        <v>4098.54354</v>
      </c>
      <c r="BD17" s="35">
        <f t="shared" si="29"/>
        <v>806.0836173</v>
      </c>
      <c r="BF17" s="35"/>
      <c r="BG17" s="35">
        <f t="shared" si="30"/>
        <v>8868.37462</v>
      </c>
      <c r="BH17" s="5">
        <f t="shared" si="31"/>
        <v>8868.37462</v>
      </c>
      <c r="BI17" s="35">
        <f t="shared" si="32"/>
        <v>1744.1931319</v>
      </c>
      <c r="BK17" s="35"/>
      <c r="BL17" s="35">
        <f t="shared" si="33"/>
        <v>3154.99898</v>
      </c>
      <c r="BM17" s="5">
        <f t="shared" si="34"/>
        <v>3154.99898</v>
      </c>
      <c r="BN17" s="35">
        <f t="shared" si="35"/>
        <v>620.5114001</v>
      </c>
      <c r="BP17" s="35"/>
      <c r="BQ17" s="35">
        <f t="shared" si="36"/>
        <v>2226.14266</v>
      </c>
      <c r="BR17" s="5">
        <f t="shared" si="37"/>
        <v>2226.14266</v>
      </c>
      <c r="BS17" s="35">
        <f t="shared" si="38"/>
        <v>437.8280017</v>
      </c>
      <c r="BU17" s="35"/>
      <c r="BV17" s="35">
        <f t="shared" si="39"/>
        <v>5881.76582</v>
      </c>
      <c r="BW17" s="5">
        <f t="shared" si="40"/>
        <v>5881.76582</v>
      </c>
      <c r="BX17" s="35">
        <f t="shared" si="41"/>
        <v>1156.7999759</v>
      </c>
      <c r="BZ17" s="35"/>
      <c r="CA17" s="35">
        <f t="shared" si="42"/>
        <v>252.6727</v>
      </c>
      <c r="CB17" s="5">
        <f t="shared" si="43"/>
        <v>252.6727</v>
      </c>
      <c r="CC17" s="35">
        <f t="shared" si="44"/>
        <v>49.6945615</v>
      </c>
      <c r="CE17" s="35"/>
      <c r="CF17" s="35">
        <f t="shared" si="45"/>
        <v>3328.1103799999996</v>
      </c>
      <c r="CG17" s="5">
        <f t="shared" si="46"/>
        <v>3328.1103799999996</v>
      </c>
      <c r="CH17" s="35">
        <f t="shared" si="47"/>
        <v>654.5581930999999</v>
      </c>
      <c r="CJ17" s="35"/>
      <c r="CK17" s="35">
        <f t="shared" si="48"/>
        <v>10074.90862</v>
      </c>
      <c r="CL17" s="5">
        <f t="shared" si="49"/>
        <v>10074.90862</v>
      </c>
      <c r="CM17" s="35">
        <f t="shared" si="50"/>
        <v>1981.4889618999998</v>
      </c>
      <c r="CO17" s="35"/>
      <c r="CP17" s="35">
        <f t="shared" si="51"/>
        <v>3977.71528</v>
      </c>
      <c r="CQ17" s="35">
        <f t="shared" si="52"/>
        <v>3977.71528</v>
      </c>
      <c r="CR17" s="35">
        <f t="shared" si="53"/>
        <v>782.3196436</v>
      </c>
      <c r="CT17" s="35"/>
      <c r="CU17" s="35">
        <f t="shared" si="54"/>
        <v>25651.437420000002</v>
      </c>
      <c r="CV17" s="35">
        <f t="shared" si="55"/>
        <v>25651.437420000002</v>
      </c>
      <c r="CW17" s="35">
        <f t="shared" si="56"/>
        <v>5045.012517900001</v>
      </c>
      <c r="CY17" s="35"/>
      <c r="CZ17" s="35">
        <f t="shared" si="57"/>
        <v>22954.047059999997</v>
      </c>
      <c r="DA17" s="35">
        <f t="shared" si="58"/>
        <v>22954.047059999997</v>
      </c>
      <c r="DB17" s="35">
        <f t="shared" si="59"/>
        <v>4514.5015797</v>
      </c>
      <c r="DD17" s="35"/>
      <c r="DE17" s="35">
        <f t="shared" si="60"/>
        <v>2650.7027399999997</v>
      </c>
      <c r="DF17" s="5">
        <f t="shared" si="61"/>
        <v>2650.7027399999997</v>
      </c>
      <c r="DG17" s="35">
        <f t="shared" si="62"/>
        <v>521.3286213</v>
      </c>
    </row>
    <row r="18" spans="1:111" ht="12.75">
      <c r="A18" s="36">
        <v>46113</v>
      </c>
      <c r="C18" s="3">
        <v>5270000</v>
      </c>
      <c r="D18" s="3">
        <v>1748600</v>
      </c>
      <c r="E18" s="34">
        <f t="shared" si="0"/>
        <v>7018600</v>
      </c>
      <c r="F18" s="34">
        <v>343907</v>
      </c>
      <c r="H18" s="43">
        <f t="shared" si="63"/>
        <v>1094729.195</v>
      </c>
      <c r="I18" s="35">
        <f t="shared" si="1"/>
        <v>363234.0551</v>
      </c>
      <c r="J18" s="35">
        <f t="shared" si="2"/>
        <v>1457963.2501</v>
      </c>
      <c r="K18" s="35">
        <f t="shared" si="1"/>
        <v>71439.28524949998</v>
      </c>
      <c r="M18" s="35">
        <f t="shared" si="64"/>
        <v>117100.98099999999</v>
      </c>
      <c r="N18" s="35">
        <f t="shared" si="3"/>
        <v>38854.41658</v>
      </c>
      <c r="O18" s="5">
        <f t="shared" si="4"/>
        <v>155955.39758</v>
      </c>
      <c r="P18" s="35">
        <f t="shared" si="5"/>
        <v>7641.716712099999</v>
      </c>
      <c r="R18" s="35">
        <f t="shared" si="65"/>
        <v>28977.095</v>
      </c>
      <c r="S18" s="35">
        <f t="shared" si="6"/>
        <v>9614.677099999999</v>
      </c>
      <c r="T18" s="5">
        <f t="shared" si="7"/>
        <v>38591.7721</v>
      </c>
      <c r="U18" s="35">
        <f t="shared" si="8"/>
        <v>1890.9726395</v>
      </c>
      <c r="W18" s="35">
        <f t="shared" si="66"/>
        <v>48437.097</v>
      </c>
      <c r="X18" s="35">
        <f t="shared" si="9"/>
        <v>16071.557460000002</v>
      </c>
      <c r="Y18" s="5">
        <f t="shared" si="10"/>
        <v>64508.654460000005</v>
      </c>
      <c r="Z18" s="35">
        <f t="shared" si="11"/>
        <v>3160.8836277</v>
      </c>
      <c r="AB18" s="35">
        <f t="shared" si="67"/>
        <v>359259.062</v>
      </c>
      <c r="AC18" s="35">
        <f t="shared" si="12"/>
        <v>119203.11116</v>
      </c>
      <c r="AD18" s="5">
        <f t="shared" si="13"/>
        <v>478462.17316</v>
      </c>
      <c r="AE18" s="35">
        <f t="shared" si="14"/>
        <v>23444.346534199998</v>
      </c>
      <c r="AG18" s="35">
        <f t="shared" si="68"/>
        <v>13055.898</v>
      </c>
      <c r="AH18" s="35">
        <f t="shared" si="15"/>
        <v>4331.98164</v>
      </c>
      <c r="AI18" s="5">
        <f t="shared" si="16"/>
        <v>17387.87964</v>
      </c>
      <c r="AJ18" s="35">
        <f t="shared" si="17"/>
        <v>851.9952017999999</v>
      </c>
      <c r="AL18" s="35">
        <f t="shared" si="69"/>
        <v>140695.298</v>
      </c>
      <c r="AM18" s="35">
        <f t="shared" si="18"/>
        <v>46683.07364</v>
      </c>
      <c r="AN18" s="5">
        <f t="shared" si="19"/>
        <v>187378.37164000003</v>
      </c>
      <c r="AO18" s="35">
        <f t="shared" si="20"/>
        <v>9181.4227418</v>
      </c>
      <c r="AQ18" s="35">
        <f t="shared" si="70"/>
        <v>47578.614</v>
      </c>
      <c r="AR18" s="35">
        <f t="shared" si="21"/>
        <v>15786.71052</v>
      </c>
      <c r="AS18" s="5">
        <f t="shared" si="22"/>
        <v>63365.32452</v>
      </c>
      <c r="AT18" s="35">
        <f t="shared" si="23"/>
        <v>3104.8611774</v>
      </c>
      <c r="AV18" s="35">
        <f t="shared" si="71"/>
        <v>58978.151</v>
      </c>
      <c r="AW18" s="35">
        <f t="shared" si="24"/>
        <v>19569.10718</v>
      </c>
      <c r="AX18" s="5">
        <f t="shared" si="25"/>
        <v>78547.25818</v>
      </c>
      <c r="AY18" s="35">
        <f t="shared" si="26"/>
        <v>3848.7664090999997</v>
      </c>
      <c r="BA18" s="35">
        <f t="shared" si="72"/>
        <v>12352.353</v>
      </c>
      <c r="BB18" s="35">
        <f t="shared" si="27"/>
        <v>4098.54354</v>
      </c>
      <c r="BC18" s="5">
        <f t="shared" si="28"/>
        <v>16450.896539999998</v>
      </c>
      <c r="BD18" s="35">
        <f t="shared" si="29"/>
        <v>806.0836173</v>
      </c>
      <c r="BF18" s="35">
        <f t="shared" si="73"/>
        <v>26727.859</v>
      </c>
      <c r="BG18" s="35">
        <f t="shared" si="30"/>
        <v>8868.37462</v>
      </c>
      <c r="BH18" s="5">
        <f t="shared" si="31"/>
        <v>35596.23362</v>
      </c>
      <c r="BI18" s="35">
        <f t="shared" si="32"/>
        <v>1744.1931319</v>
      </c>
      <c r="BK18" s="35">
        <f t="shared" si="74"/>
        <v>9508.661</v>
      </c>
      <c r="BL18" s="35">
        <f t="shared" si="33"/>
        <v>3154.99898</v>
      </c>
      <c r="BM18" s="5">
        <f t="shared" si="34"/>
        <v>12663.65998</v>
      </c>
      <c r="BN18" s="35">
        <f t="shared" si="35"/>
        <v>620.5114001</v>
      </c>
      <c r="BP18" s="35">
        <f t="shared" si="75"/>
        <v>6709.237</v>
      </c>
      <c r="BQ18" s="35">
        <f t="shared" si="36"/>
        <v>2226.14266</v>
      </c>
      <c r="BR18" s="5">
        <f t="shared" si="37"/>
        <v>8935.37966</v>
      </c>
      <c r="BS18" s="35">
        <f t="shared" si="38"/>
        <v>437.8280017</v>
      </c>
      <c r="BU18" s="35">
        <f t="shared" si="76"/>
        <v>17726.699</v>
      </c>
      <c r="BV18" s="35">
        <f t="shared" si="39"/>
        <v>5881.76582</v>
      </c>
      <c r="BW18" s="5">
        <f t="shared" si="40"/>
        <v>23608.46482</v>
      </c>
      <c r="BX18" s="35">
        <f t="shared" si="41"/>
        <v>1156.7999759</v>
      </c>
      <c r="BZ18" s="35">
        <f t="shared" si="77"/>
        <v>761.515</v>
      </c>
      <c r="CA18" s="35">
        <f t="shared" si="42"/>
        <v>252.6727</v>
      </c>
      <c r="CB18" s="5">
        <f t="shared" si="43"/>
        <v>1014.1877</v>
      </c>
      <c r="CC18" s="35">
        <f t="shared" si="44"/>
        <v>49.6945615</v>
      </c>
      <c r="CE18" s="35">
        <f t="shared" si="78"/>
        <v>10030.391</v>
      </c>
      <c r="CF18" s="35">
        <f t="shared" si="45"/>
        <v>3328.1103799999996</v>
      </c>
      <c r="CG18" s="5">
        <f t="shared" si="46"/>
        <v>13358.50138</v>
      </c>
      <c r="CH18" s="35">
        <f t="shared" si="47"/>
        <v>654.5581930999999</v>
      </c>
      <c r="CJ18" s="35">
        <f t="shared" si="79"/>
        <v>30364.159</v>
      </c>
      <c r="CK18" s="35">
        <f t="shared" si="48"/>
        <v>10074.90862</v>
      </c>
      <c r="CL18" s="5">
        <f t="shared" si="49"/>
        <v>40439.06762</v>
      </c>
      <c r="CM18" s="35">
        <f t="shared" si="50"/>
        <v>1981.4889618999998</v>
      </c>
      <c r="CO18" s="35">
        <f t="shared" si="80"/>
        <v>11988.196</v>
      </c>
      <c r="CP18" s="35">
        <f t="shared" si="51"/>
        <v>3977.71528</v>
      </c>
      <c r="CQ18" s="35">
        <f t="shared" si="52"/>
        <v>15965.91128</v>
      </c>
      <c r="CR18" s="35">
        <f t="shared" si="53"/>
        <v>782.3196436</v>
      </c>
      <c r="CT18" s="35">
        <f t="shared" si="81"/>
        <v>77309.319</v>
      </c>
      <c r="CU18" s="35">
        <f t="shared" si="54"/>
        <v>25651.437420000002</v>
      </c>
      <c r="CV18" s="35">
        <f t="shared" si="55"/>
        <v>102960.75642</v>
      </c>
      <c r="CW18" s="35">
        <f t="shared" si="56"/>
        <v>5045.012517900001</v>
      </c>
      <c r="CY18" s="35">
        <f t="shared" si="82"/>
        <v>69179.817</v>
      </c>
      <c r="CZ18" s="35">
        <f t="shared" si="57"/>
        <v>22954.047059999997</v>
      </c>
      <c r="DA18" s="35">
        <f t="shared" si="58"/>
        <v>92133.86405999999</v>
      </c>
      <c r="DB18" s="35">
        <f t="shared" si="59"/>
        <v>4514.5015797</v>
      </c>
      <c r="DD18" s="35">
        <f t="shared" si="83"/>
        <v>7988.793</v>
      </c>
      <c r="DE18" s="35">
        <f t="shared" si="60"/>
        <v>2650.7027399999997</v>
      </c>
      <c r="DF18" s="5">
        <f t="shared" si="61"/>
        <v>10639.495739999998</v>
      </c>
      <c r="DG18" s="35">
        <f t="shared" si="62"/>
        <v>521.3286213</v>
      </c>
    </row>
    <row r="19" spans="1:111" ht="12.75">
      <c r="A19" s="36">
        <v>46296</v>
      </c>
      <c r="D19" s="3">
        <v>1616850</v>
      </c>
      <c r="E19" s="34">
        <f t="shared" si="0"/>
        <v>1616850</v>
      </c>
      <c r="F19" s="34">
        <v>343907</v>
      </c>
      <c r="H19" s="43"/>
      <c r="I19" s="35">
        <f t="shared" si="1"/>
        <v>335865.825225</v>
      </c>
      <c r="J19" s="35">
        <f t="shared" si="2"/>
        <v>335865.825225</v>
      </c>
      <c r="K19" s="35">
        <f t="shared" si="1"/>
        <v>71439.28524949998</v>
      </c>
      <c r="M19" s="35"/>
      <c r="N19" s="35">
        <f t="shared" si="3"/>
        <v>35926.892055</v>
      </c>
      <c r="O19" s="5">
        <f t="shared" si="4"/>
        <v>35926.892055</v>
      </c>
      <c r="P19" s="35">
        <f t="shared" si="5"/>
        <v>7641.716712099999</v>
      </c>
      <c r="R19" s="35"/>
      <c r="S19" s="35">
        <f t="shared" si="6"/>
        <v>8890.249725</v>
      </c>
      <c r="T19" s="5">
        <f t="shared" si="7"/>
        <v>8890.249725</v>
      </c>
      <c r="U19" s="35">
        <f t="shared" si="8"/>
        <v>1890.9726395</v>
      </c>
      <c r="W19" s="35"/>
      <c r="X19" s="35">
        <f t="shared" si="9"/>
        <v>14860.630035000002</v>
      </c>
      <c r="Y19" s="5">
        <f t="shared" si="10"/>
        <v>14860.630035000002</v>
      </c>
      <c r="Z19" s="35">
        <f t="shared" si="11"/>
        <v>3160.8836277</v>
      </c>
      <c r="AB19" s="35"/>
      <c r="AC19" s="35">
        <f t="shared" si="12"/>
        <v>110221.63461</v>
      </c>
      <c r="AD19" s="5">
        <f t="shared" si="13"/>
        <v>110221.63461</v>
      </c>
      <c r="AE19" s="35">
        <f t="shared" si="14"/>
        <v>23444.346534199998</v>
      </c>
      <c r="AG19" s="35"/>
      <c r="AH19" s="35">
        <f t="shared" si="15"/>
        <v>4005.5841899999996</v>
      </c>
      <c r="AI19" s="5">
        <f t="shared" si="16"/>
        <v>4005.5841899999996</v>
      </c>
      <c r="AJ19" s="35">
        <f t="shared" si="17"/>
        <v>851.9952017999999</v>
      </c>
      <c r="AL19" s="35"/>
      <c r="AM19" s="35">
        <f t="shared" si="18"/>
        <v>43165.69119</v>
      </c>
      <c r="AN19" s="5">
        <f t="shared" si="19"/>
        <v>43165.69119</v>
      </c>
      <c r="AO19" s="35">
        <f t="shared" si="20"/>
        <v>9181.4227418</v>
      </c>
      <c r="AQ19" s="35"/>
      <c r="AR19" s="35">
        <f t="shared" si="21"/>
        <v>14597.24517</v>
      </c>
      <c r="AS19" s="5">
        <f t="shared" si="22"/>
        <v>14597.24517</v>
      </c>
      <c r="AT19" s="35">
        <f t="shared" si="23"/>
        <v>3104.8611774</v>
      </c>
      <c r="AV19" s="35"/>
      <c r="AW19" s="35">
        <f t="shared" si="24"/>
        <v>18094.653405</v>
      </c>
      <c r="AX19" s="5">
        <f t="shared" si="25"/>
        <v>18094.653405</v>
      </c>
      <c r="AY19" s="35">
        <f t="shared" si="26"/>
        <v>3848.7664090999997</v>
      </c>
      <c r="BA19" s="35"/>
      <c r="BB19" s="35">
        <f t="shared" si="27"/>
        <v>3789.7347149999996</v>
      </c>
      <c r="BC19" s="5">
        <f t="shared" si="28"/>
        <v>3789.7347149999996</v>
      </c>
      <c r="BD19" s="35">
        <f t="shared" si="29"/>
        <v>806.0836173</v>
      </c>
      <c r="BF19" s="35"/>
      <c r="BG19" s="35">
        <f t="shared" si="30"/>
        <v>8200.178145</v>
      </c>
      <c r="BH19" s="5">
        <f t="shared" si="31"/>
        <v>8200.178145</v>
      </c>
      <c r="BI19" s="35">
        <f t="shared" si="32"/>
        <v>1744.1931319</v>
      </c>
      <c r="BK19" s="35"/>
      <c r="BL19" s="35">
        <f t="shared" si="33"/>
        <v>2917.282455</v>
      </c>
      <c r="BM19" s="5">
        <f t="shared" si="34"/>
        <v>2917.282455</v>
      </c>
      <c r="BN19" s="35">
        <f t="shared" si="35"/>
        <v>620.5114001</v>
      </c>
      <c r="BP19" s="35"/>
      <c r="BQ19" s="35">
        <f t="shared" si="36"/>
        <v>2058.411735</v>
      </c>
      <c r="BR19" s="5">
        <f t="shared" si="37"/>
        <v>2058.411735</v>
      </c>
      <c r="BS19" s="35">
        <f t="shared" si="38"/>
        <v>437.8280017</v>
      </c>
      <c r="BU19" s="35"/>
      <c r="BV19" s="35">
        <f t="shared" si="39"/>
        <v>5438.598344999999</v>
      </c>
      <c r="BW19" s="5">
        <f t="shared" si="40"/>
        <v>5438.598344999999</v>
      </c>
      <c r="BX19" s="35">
        <f t="shared" si="41"/>
        <v>1156.7999759</v>
      </c>
      <c r="BZ19" s="35"/>
      <c r="CA19" s="35">
        <f t="shared" si="42"/>
        <v>233.63482499999998</v>
      </c>
      <c r="CB19" s="5">
        <f t="shared" si="43"/>
        <v>233.63482499999998</v>
      </c>
      <c r="CC19" s="35">
        <f t="shared" si="44"/>
        <v>49.6945615</v>
      </c>
      <c r="CE19" s="35"/>
      <c r="CF19" s="35">
        <f t="shared" si="45"/>
        <v>3077.350605</v>
      </c>
      <c r="CG19" s="5">
        <f t="shared" si="46"/>
        <v>3077.350605</v>
      </c>
      <c r="CH19" s="35">
        <f t="shared" si="47"/>
        <v>654.5581930999999</v>
      </c>
      <c r="CJ19" s="35"/>
      <c r="CK19" s="35">
        <f t="shared" si="48"/>
        <v>9315.804645</v>
      </c>
      <c r="CL19" s="5">
        <f t="shared" si="49"/>
        <v>9315.804645</v>
      </c>
      <c r="CM19" s="35">
        <f t="shared" si="50"/>
        <v>1981.4889618999998</v>
      </c>
      <c r="CO19" s="35"/>
      <c r="CP19" s="35">
        <f t="shared" si="51"/>
        <v>3678.01038</v>
      </c>
      <c r="CQ19" s="35">
        <f t="shared" si="52"/>
        <v>3678.01038</v>
      </c>
      <c r="CR19" s="35">
        <f t="shared" si="53"/>
        <v>782.3196436</v>
      </c>
      <c r="CT19" s="35"/>
      <c r="CU19" s="35">
        <f t="shared" si="54"/>
        <v>23718.704445000003</v>
      </c>
      <c r="CV19" s="35">
        <f t="shared" si="55"/>
        <v>23718.704445000003</v>
      </c>
      <c r="CW19" s="35">
        <f t="shared" si="56"/>
        <v>5045.012517900001</v>
      </c>
      <c r="CY19" s="35"/>
      <c r="CZ19" s="35">
        <f t="shared" si="57"/>
        <v>21224.551635</v>
      </c>
      <c r="DA19" s="35">
        <f t="shared" si="58"/>
        <v>21224.551635</v>
      </c>
      <c r="DB19" s="35">
        <f t="shared" si="59"/>
        <v>4514.5015797</v>
      </c>
      <c r="DD19" s="35"/>
      <c r="DE19" s="35">
        <f t="shared" si="60"/>
        <v>2450.982915</v>
      </c>
      <c r="DF19" s="5">
        <f t="shared" si="61"/>
        <v>2450.982915</v>
      </c>
      <c r="DG19" s="35">
        <f t="shared" si="62"/>
        <v>521.3286213</v>
      </c>
    </row>
    <row r="20" spans="1:111" ht="12.75">
      <c r="A20" s="36">
        <v>46478</v>
      </c>
      <c r="C20" s="3">
        <v>5535000</v>
      </c>
      <c r="D20" s="3">
        <v>1616850</v>
      </c>
      <c r="E20" s="34">
        <f t="shared" si="0"/>
        <v>7151850</v>
      </c>
      <c r="F20" s="34">
        <v>343907</v>
      </c>
      <c r="H20" s="43">
        <f t="shared" si="63"/>
        <v>1149777.2475</v>
      </c>
      <c r="I20" s="35">
        <f t="shared" si="1"/>
        <v>335865.825225</v>
      </c>
      <c r="J20" s="35">
        <f t="shared" si="2"/>
        <v>1485643.072725</v>
      </c>
      <c r="K20" s="35">
        <f t="shared" si="1"/>
        <v>71439.28524949998</v>
      </c>
      <c r="M20" s="35">
        <f t="shared" si="64"/>
        <v>122989.3605</v>
      </c>
      <c r="N20" s="35">
        <f t="shared" si="3"/>
        <v>35926.892055</v>
      </c>
      <c r="O20" s="5">
        <f t="shared" si="4"/>
        <v>158916.25255499998</v>
      </c>
      <c r="P20" s="35">
        <f t="shared" si="5"/>
        <v>7641.716712099999</v>
      </c>
      <c r="R20" s="35">
        <f t="shared" si="65"/>
        <v>30434.1975</v>
      </c>
      <c r="S20" s="35">
        <f t="shared" si="6"/>
        <v>8890.249725</v>
      </c>
      <c r="T20" s="5">
        <f t="shared" si="7"/>
        <v>39324.447224999996</v>
      </c>
      <c r="U20" s="35">
        <f t="shared" si="8"/>
        <v>1890.9726395</v>
      </c>
      <c r="W20" s="35">
        <f t="shared" si="66"/>
        <v>50872.73850000001</v>
      </c>
      <c r="X20" s="35">
        <f t="shared" si="9"/>
        <v>14860.630035000002</v>
      </c>
      <c r="Y20" s="5">
        <f t="shared" si="10"/>
        <v>65733.36853500002</v>
      </c>
      <c r="Z20" s="35">
        <f t="shared" si="11"/>
        <v>3160.8836277</v>
      </c>
      <c r="AB20" s="35">
        <f t="shared" si="67"/>
        <v>377324.271</v>
      </c>
      <c r="AC20" s="35">
        <f t="shared" si="12"/>
        <v>110221.63461</v>
      </c>
      <c r="AD20" s="5">
        <f t="shared" si="13"/>
        <v>487545.90561</v>
      </c>
      <c r="AE20" s="35">
        <f t="shared" si="14"/>
        <v>23444.346534199998</v>
      </c>
      <c r="AG20" s="35">
        <f t="shared" si="68"/>
        <v>13712.409</v>
      </c>
      <c r="AH20" s="35">
        <f t="shared" si="15"/>
        <v>4005.5841899999996</v>
      </c>
      <c r="AI20" s="5">
        <f t="shared" si="16"/>
        <v>17717.99319</v>
      </c>
      <c r="AJ20" s="35">
        <f t="shared" si="17"/>
        <v>851.9952017999999</v>
      </c>
      <c r="AL20" s="35">
        <f t="shared" si="69"/>
        <v>147770.109</v>
      </c>
      <c r="AM20" s="35">
        <f t="shared" si="18"/>
        <v>43165.69119</v>
      </c>
      <c r="AN20" s="5">
        <f t="shared" si="19"/>
        <v>190935.80018999998</v>
      </c>
      <c r="AO20" s="35">
        <f t="shared" si="20"/>
        <v>9181.4227418</v>
      </c>
      <c r="AQ20" s="35">
        <f t="shared" si="70"/>
        <v>49971.087</v>
      </c>
      <c r="AR20" s="35">
        <f t="shared" si="21"/>
        <v>14597.24517</v>
      </c>
      <c r="AS20" s="5">
        <f t="shared" si="22"/>
        <v>64568.33217</v>
      </c>
      <c r="AT20" s="35">
        <f t="shared" si="23"/>
        <v>3104.8611774</v>
      </c>
      <c r="AV20" s="35">
        <f t="shared" si="71"/>
        <v>61943.845499999996</v>
      </c>
      <c r="AW20" s="35">
        <f t="shared" si="24"/>
        <v>18094.653405</v>
      </c>
      <c r="AX20" s="5">
        <f t="shared" si="25"/>
        <v>80038.498905</v>
      </c>
      <c r="AY20" s="35">
        <f t="shared" si="26"/>
        <v>3848.7664090999997</v>
      </c>
      <c r="BA20" s="35">
        <f t="shared" si="72"/>
        <v>12973.486499999999</v>
      </c>
      <c r="BB20" s="35">
        <f t="shared" si="27"/>
        <v>3789.7347149999996</v>
      </c>
      <c r="BC20" s="5">
        <f t="shared" si="28"/>
        <v>16763.221214999998</v>
      </c>
      <c r="BD20" s="35">
        <f t="shared" si="29"/>
        <v>806.0836173</v>
      </c>
      <c r="BF20" s="35">
        <f t="shared" si="73"/>
        <v>28071.859500000002</v>
      </c>
      <c r="BG20" s="35">
        <f t="shared" si="30"/>
        <v>8200.178145</v>
      </c>
      <c r="BH20" s="5">
        <f t="shared" si="31"/>
        <v>36272.037645000004</v>
      </c>
      <c r="BI20" s="35">
        <f t="shared" si="32"/>
        <v>1744.1931319</v>
      </c>
      <c r="BK20" s="35">
        <f t="shared" si="74"/>
        <v>9986.8005</v>
      </c>
      <c r="BL20" s="35">
        <f t="shared" si="33"/>
        <v>2917.282455</v>
      </c>
      <c r="BM20" s="5">
        <f t="shared" si="34"/>
        <v>12904.082955</v>
      </c>
      <c r="BN20" s="35">
        <f t="shared" si="35"/>
        <v>620.5114001</v>
      </c>
      <c r="BP20" s="35">
        <f t="shared" si="75"/>
        <v>7046.6085</v>
      </c>
      <c r="BQ20" s="35">
        <f t="shared" si="36"/>
        <v>2058.411735</v>
      </c>
      <c r="BR20" s="5">
        <f t="shared" si="37"/>
        <v>9105.020235</v>
      </c>
      <c r="BS20" s="35">
        <f t="shared" si="38"/>
        <v>437.8280017</v>
      </c>
      <c r="BU20" s="35">
        <f t="shared" si="76"/>
        <v>18618.0795</v>
      </c>
      <c r="BV20" s="35">
        <f t="shared" si="39"/>
        <v>5438.598344999999</v>
      </c>
      <c r="BW20" s="5">
        <f t="shared" si="40"/>
        <v>24056.677845</v>
      </c>
      <c r="BX20" s="35">
        <f t="shared" si="41"/>
        <v>1156.7999759</v>
      </c>
      <c r="BZ20" s="35">
        <f t="shared" si="77"/>
        <v>799.8074999999999</v>
      </c>
      <c r="CA20" s="35">
        <f t="shared" si="42"/>
        <v>233.63482499999998</v>
      </c>
      <c r="CB20" s="5">
        <f t="shared" si="43"/>
        <v>1033.442325</v>
      </c>
      <c r="CC20" s="35">
        <f t="shared" si="44"/>
        <v>49.6945615</v>
      </c>
      <c r="CE20" s="35">
        <f t="shared" si="78"/>
        <v>10534.7655</v>
      </c>
      <c r="CF20" s="35">
        <f t="shared" si="45"/>
        <v>3077.350605</v>
      </c>
      <c r="CG20" s="5">
        <f t="shared" si="46"/>
        <v>13612.116105</v>
      </c>
      <c r="CH20" s="35">
        <f t="shared" si="47"/>
        <v>654.5581930999999</v>
      </c>
      <c r="CJ20" s="35">
        <f t="shared" si="79"/>
        <v>31891.0095</v>
      </c>
      <c r="CK20" s="35">
        <f t="shared" si="48"/>
        <v>9315.804645</v>
      </c>
      <c r="CL20" s="5">
        <f t="shared" si="49"/>
        <v>41206.814145</v>
      </c>
      <c r="CM20" s="35">
        <f t="shared" si="50"/>
        <v>1981.4889618999998</v>
      </c>
      <c r="CO20" s="35">
        <f t="shared" si="80"/>
        <v>12591.018</v>
      </c>
      <c r="CP20" s="35">
        <f t="shared" si="51"/>
        <v>3678.01038</v>
      </c>
      <c r="CQ20" s="35">
        <f t="shared" si="52"/>
        <v>16269.02838</v>
      </c>
      <c r="CR20" s="35">
        <f t="shared" si="53"/>
        <v>782.3196436</v>
      </c>
      <c r="CT20" s="35">
        <f t="shared" si="81"/>
        <v>81196.7895</v>
      </c>
      <c r="CU20" s="35">
        <f t="shared" si="54"/>
        <v>23718.704445000003</v>
      </c>
      <c r="CV20" s="35">
        <f t="shared" si="55"/>
        <v>104915.493945</v>
      </c>
      <c r="CW20" s="35">
        <f t="shared" si="56"/>
        <v>5045.012517900001</v>
      </c>
      <c r="CY20" s="35">
        <f t="shared" si="82"/>
        <v>72658.4985</v>
      </c>
      <c r="CZ20" s="35">
        <f t="shared" si="57"/>
        <v>21224.551635</v>
      </c>
      <c r="DA20" s="35">
        <f t="shared" si="58"/>
        <v>93883.050135</v>
      </c>
      <c r="DB20" s="35">
        <f t="shared" si="59"/>
        <v>4514.5015797</v>
      </c>
      <c r="DD20" s="35">
        <f t="shared" si="83"/>
        <v>8390.5065</v>
      </c>
      <c r="DE20" s="35">
        <f t="shared" si="60"/>
        <v>2450.982915</v>
      </c>
      <c r="DF20" s="5">
        <f t="shared" si="61"/>
        <v>10841.489415</v>
      </c>
      <c r="DG20" s="35">
        <f t="shared" si="62"/>
        <v>521.3286213</v>
      </c>
    </row>
    <row r="21" spans="1:111" ht="12.75">
      <c r="A21" s="36">
        <v>46661</v>
      </c>
      <c r="D21" s="3">
        <v>1478475</v>
      </c>
      <c r="E21" s="34">
        <f t="shared" si="0"/>
        <v>1478475</v>
      </c>
      <c r="F21" s="34">
        <v>343907</v>
      </c>
      <c r="H21" s="43"/>
      <c r="I21" s="35">
        <f t="shared" si="1"/>
        <v>307121.3940375</v>
      </c>
      <c r="J21" s="35">
        <f t="shared" si="2"/>
        <v>307121.3940375</v>
      </c>
      <c r="K21" s="35">
        <f t="shared" si="1"/>
        <v>71439.28524949998</v>
      </c>
      <c r="M21" s="35"/>
      <c r="N21" s="35">
        <f t="shared" si="3"/>
        <v>32852.1580425</v>
      </c>
      <c r="O21" s="5">
        <f t="shared" si="4"/>
        <v>32852.1580425</v>
      </c>
      <c r="P21" s="35">
        <f t="shared" si="5"/>
        <v>7641.716712099999</v>
      </c>
      <c r="R21" s="35"/>
      <c r="S21" s="35">
        <f t="shared" si="6"/>
        <v>8129.394787499999</v>
      </c>
      <c r="T21" s="5">
        <f t="shared" si="7"/>
        <v>8129.394787499999</v>
      </c>
      <c r="U21" s="35">
        <f t="shared" si="8"/>
        <v>1890.9726395</v>
      </c>
      <c r="W21" s="35"/>
      <c r="X21" s="35">
        <f t="shared" si="9"/>
        <v>13588.8115725</v>
      </c>
      <c r="Y21" s="5">
        <f t="shared" si="10"/>
        <v>13588.8115725</v>
      </c>
      <c r="Z21" s="35">
        <f t="shared" si="11"/>
        <v>3160.8836277</v>
      </c>
      <c r="AB21" s="35"/>
      <c r="AC21" s="35">
        <f t="shared" si="12"/>
        <v>100788.527835</v>
      </c>
      <c r="AD21" s="5">
        <f t="shared" si="13"/>
        <v>100788.527835</v>
      </c>
      <c r="AE21" s="35">
        <f t="shared" si="14"/>
        <v>23444.346534199998</v>
      </c>
      <c r="AG21" s="35"/>
      <c r="AH21" s="35">
        <f t="shared" si="15"/>
        <v>3662.773965</v>
      </c>
      <c r="AI21" s="5">
        <f t="shared" si="16"/>
        <v>3662.773965</v>
      </c>
      <c r="AJ21" s="35">
        <f t="shared" si="17"/>
        <v>851.9952017999999</v>
      </c>
      <c r="AL21" s="35"/>
      <c r="AM21" s="35">
        <f t="shared" si="18"/>
        <v>39471.438465</v>
      </c>
      <c r="AN21" s="5">
        <f t="shared" si="19"/>
        <v>39471.438465</v>
      </c>
      <c r="AO21" s="35">
        <f t="shared" si="20"/>
        <v>9181.4227418</v>
      </c>
      <c r="AQ21" s="35"/>
      <c r="AR21" s="35">
        <f t="shared" si="21"/>
        <v>13347.967995</v>
      </c>
      <c r="AS21" s="5">
        <f t="shared" si="22"/>
        <v>13347.967995</v>
      </c>
      <c r="AT21" s="35">
        <f t="shared" si="23"/>
        <v>3104.8611774</v>
      </c>
      <c r="AV21" s="35"/>
      <c r="AW21" s="35">
        <f t="shared" si="24"/>
        <v>16546.0572675</v>
      </c>
      <c r="AX21" s="5">
        <f t="shared" si="25"/>
        <v>16546.0572675</v>
      </c>
      <c r="AY21" s="35">
        <f t="shared" si="26"/>
        <v>3848.7664090999997</v>
      </c>
      <c r="BA21" s="35"/>
      <c r="BB21" s="35">
        <f t="shared" si="27"/>
        <v>3465.3975524999996</v>
      </c>
      <c r="BC21" s="5">
        <f t="shared" si="28"/>
        <v>3465.3975524999996</v>
      </c>
      <c r="BD21" s="35">
        <f t="shared" si="29"/>
        <v>806.0836173</v>
      </c>
      <c r="BF21" s="35"/>
      <c r="BG21" s="35">
        <f t="shared" si="30"/>
        <v>7498.3816575</v>
      </c>
      <c r="BH21" s="5">
        <f t="shared" si="31"/>
        <v>7498.3816575</v>
      </c>
      <c r="BI21" s="35">
        <f t="shared" si="32"/>
        <v>1744.1931319</v>
      </c>
      <c r="BK21" s="35"/>
      <c r="BL21" s="35">
        <f t="shared" si="33"/>
        <v>2667.6124425</v>
      </c>
      <c r="BM21" s="5">
        <f t="shared" si="34"/>
        <v>2667.6124425</v>
      </c>
      <c r="BN21" s="35">
        <f t="shared" si="35"/>
        <v>620.5114001</v>
      </c>
      <c r="BP21" s="35"/>
      <c r="BQ21" s="35">
        <f t="shared" si="36"/>
        <v>1882.2465225</v>
      </c>
      <c r="BR21" s="5">
        <f t="shared" si="37"/>
        <v>1882.2465225</v>
      </c>
      <c r="BS21" s="35">
        <f t="shared" si="38"/>
        <v>437.8280017</v>
      </c>
      <c r="BU21" s="35"/>
      <c r="BV21" s="35">
        <f t="shared" si="39"/>
        <v>4973.1463575</v>
      </c>
      <c r="BW21" s="5">
        <f t="shared" si="40"/>
        <v>4973.1463575</v>
      </c>
      <c r="BX21" s="35">
        <f t="shared" si="41"/>
        <v>1156.7999759</v>
      </c>
      <c r="BZ21" s="35"/>
      <c r="CA21" s="35">
        <f t="shared" si="42"/>
        <v>213.6396375</v>
      </c>
      <c r="CB21" s="5">
        <f t="shared" si="43"/>
        <v>213.6396375</v>
      </c>
      <c r="CC21" s="35">
        <f t="shared" si="44"/>
        <v>49.6945615</v>
      </c>
      <c r="CE21" s="35"/>
      <c r="CF21" s="35">
        <f t="shared" si="45"/>
        <v>2813.9814675</v>
      </c>
      <c r="CG21" s="5">
        <f t="shared" si="46"/>
        <v>2813.9814675</v>
      </c>
      <c r="CH21" s="35">
        <f t="shared" si="47"/>
        <v>654.5581930999999</v>
      </c>
      <c r="CJ21" s="35"/>
      <c r="CK21" s="35">
        <f t="shared" si="48"/>
        <v>8518.5294075</v>
      </c>
      <c r="CL21" s="5">
        <f t="shared" si="49"/>
        <v>8518.5294075</v>
      </c>
      <c r="CM21" s="35">
        <f t="shared" si="50"/>
        <v>1981.4889618999998</v>
      </c>
      <c r="CO21" s="35"/>
      <c r="CP21" s="35">
        <f t="shared" si="51"/>
        <v>3363.23493</v>
      </c>
      <c r="CQ21" s="35">
        <f t="shared" si="52"/>
        <v>3363.23493</v>
      </c>
      <c r="CR21" s="35">
        <f t="shared" si="53"/>
        <v>782.3196436</v>
      </c>
      <c r="CT21" s="35"/>
      <c r="CU21" s="35">
        <f t="shared" si="54"/>
        <v>21688.784707500003</v>
      </c>
      <c r="CV21" s="35">
        <f t="shared" si="55"/>
        <v>21688.784707500003</v>
      </c>
      <c r="CW21" s="35">
        <f t="shared" si="56"/>
        <v>5045.012517900001</v>
      </c>
      <c r="CY21" s="35"/>
      <c r="CZ21" s="35">
        <f t="shared" si="57"/>
        <v>19408.0891725</v>
      </c>
      <c r="DA21" s="35">
        <f t="shared" si="58"/>
        <v>19408.0891725</v>
      </c>
      <c r="DB21" s="35">
        <f t="shared" si="59"/>
        <v>4514.5015797</v>
      </c>
      <c r="DD21" s="35"/>
      <c r="DE21" s="35">
        <f t="shared" si="60"/>
        <v>2241.2202525</v>
      </c>
      <c r="DF21" s="5">
        <f t="shared" si="61"/>
        <v>2241.2202525</v>
      </c>
      <c r="DG21" s="35">
        <f t="shared" si="62"/>
        <v>521.3286213</v>
      </c>
    </row>
    <row r="22" spans="1:111" ht="12.75">
      <c r="A22" s="36">
        <v>46844</v>
      </c>
      <c r="C22" s="3">
        <v>5810000</v>
      </c>
      <c r="D22" s="3">
        <v>1478475</v>
      </c>
      <c r="E22" s="34">
        <f t="shared" si="0"/>
        <v>7288475</v>
      </c>
      <c r="F22" s="34">
        <v>343907</v>
      </c>
      <c r="H22" s="43">
        <f t="shared" si="63"/>
        <v>1206902.5849999997</v>
      </c>
      <c r="I22" s="35">
        <f t="shared" si="1"/>
        <v>307121.3940375</v>
      </c>
      <c r="J22" s="35">
        <f t="shared" si="2"/>
        <v>1514023.9790374998</v>
      </c>
      <c r="K22" s="35">
        <f t="shared" si="1"/>
        <v>71439.28524949998</v>
      </c>
      <c r="M22" s="35">
        <f t="shared" si="64"/>
        <v>129099.94299999998</v>
      </c>
      <c r="N22" s="35">
        <f t="shared" si="3"/>
        <v>32852.1580425</v>
      </c>
      <c r="O22" s="5">
        <f t="shared" si="4"/>
        <v>161952.1010425</v>
      </c>
      <c r="P22" s="35">
        <f t="shared" si="5"/>
        <v>7641.716712099999</v>
      </c>
      <c r="R22" s="35">
        <f t="shared" si="65"/>
        <v>31946.285</v>
      </c>
      <c r="S22" s="35">
        <f t="shared" si="6"/>
        <v>8129.394787499999</v>
      </c>
      <c r="T22" s="5">
        <f t="shared" si="7"/>
        <v>40075.6797875</v>
      </c>
      <c r="U22" s="35">
        <f t="shared" si="8"/>
        <v>1890.9726395</v>
      </c>
      <c r="W22" s="35">
        <f t="shared" si="66"/>
        <v>53400.291000000005</v>
      </c>
      <c r="X22" s="35">
        <f t="shared" si="9"/>
        <v>13588.8115725</v>
      </c>
      <c r="Y22" s="5">
        <f t="shared" si="10"/>
        <v>66989.1025725</v>
      </c>
      <c r="Z22" s="35">
        <f t="shared" si="11"/>
        <v>3160.8836277</v>
      </c>
      <c r="AB22" s="35">
        <f t="shared" si="67"/>
        <v>396071.186</v>
      </c>
      <c r="AC22" s="35">
        <f t="shared" si="12"/>
        <v>100788.527835</v>
      </c>
      <c r="AD22" s="5">
        <f t="shared" si="13"/>
        <v>496859.713835</v>
      </c>
      <c r="AE22" s="35">
        <f t="shared" si="14"/>
        <v>23444.346534199998</v>
      </c>
      <c r="AG22" s="35">
        <f t="shared" si="68"/>
        <v>14393.694</v>
      </c>
      <c r="AH22" s="35">
        <f t="shared" si="15"/>
        <v>3662.773965</v>
      </c>
      <c r="AI22" s="5">
        <f t="shared" si="16"/>
        <v>18056.467965</v>
      </c>
      <c r="AJ22" s="35">
        <f t="shared" si="17"/>
        <v>851.9952017999999</v>
      </c>
      <c r="AL22" s="35">
        <f t="shared" si="69"/>
        <v>155111.894</v>
      </c>
      <c r="AM22" s="35">
        <f t="shared" si="18"/>
        <v>39471.438465</v>
      </c>
      <c r="AN22" s="5">
        <f t="shared" si="19"/>
        <v>194583.33246499998</v>
      </c>
      <c r="AO22" s="35">
        <f t="shared" si="20"/>
        <v>9181.4227418</v>
      </c>
      <c r="AQ22" s="35">
        <f t="shared" si="70"/>
        <v>52453.842000000004</v>
      </c>
      <c r="AR22" s="35">
        <f t="shared" si="21"/>
        <v>13347.967995</v>
      </c>
      <c r="AS22" s="5">
        <f t="shared" si="22"/>
        <v>65801.809995</v>
      </c>
      <c r="AT22" s="35">
        <f t="shared" si="23"/>
        <v>3104.8611774</v>
      </c>
      <c r="AV22" s="35">
        <f t="shared" si="71"/>
        <v>65021.452999999994</v>
      </c>
      <c r="AW22" s="35">
        <f t="shared" si="24"/>
        <v>16546.0572675</v>
      </c>
      <c r="AX22" s="5">
        <f t="shared" si="25"/>
        <v>81567.5102675</v>
      </c>
      <c r="AY22" s="35">
        <f t="shared" si="26"/>
        <v>3848.7664090999997</v>
      </c>
      <c r="BA22" s="35">
        <f t="shared" si="72"/>
        <v>13618.059</v>
      </c>
      <c r="BB22" s="35">
        <f t="shared" si="27"/>
        <v>3465.3975524999996</v>
      </c>
      <c r="BC22" s="5">
        <f t="shared" si="28"/>
        <v>17083.4565525</v>
      </c>
      <c r="BD22" s="35">
        <f t="shared" si="29"/>
        <v>806.0836173</v>
      </c>
      <c r="BF22" s="35">
        <f t="shared" si="73"/>
        <v>29466.577</v>
      </c>
      <c r="BG22" s="35">
        <f t="shared" si="30"/>
        <v>7498.3816575</v>
      </c>
      <c r="BH22" s="5">
        <f t="shared" si="31"/>
        <v>36964.9586575</v>
      </c>
      <c r="BI22" s="35">
        <f t="shared" si="32"/>
        <v>1744.1931319</v>
      </c>
      <c r="BK22" s="35">
        <f t="shared" si="74"/>
        <v>10482.983</v>
      </c>
      <c r="BL22" s="35">
        <f t="shared" si="33"/>
        <v>2667.6124425</v>
      </c>
      <c r="BM22" s="5">
        <f t="shared" si="34"/>
        <v>13150.5954425</v>
      </c>
      <c r="BN22" s="35">
        <f t="shared" si="35"/>
        <v>620.5114001</v>
      </c>
      <c r="BP22" s="35">
        <f t="shared" si="75"/>
        <v>7396.711</v>
      </c>
      <c r="BQ22" s="35">
        <f t="shared" si="36"/>
        <v>1882.2465225</v>
      </c>
      <c r="BR22" s="5">
        <f t="shared" si="37"/>
        <v>9278.9575225</v>
      </c>
      <c r="BS22" s="35">
        <f t="shared" si="38"/>
        <v>437.8280017</v>
      </c>
      <c r="BU22" s="35">
        <f t="shared" si="76"/>
        <v>19543.096999999998</v>
      </c>
      <c r="BV22" s="35">
        <f t="shared" si="39"/>
        <v>4973.1463575</v>
      </c>
      <c r="BW22" s="5">
        <f t="shared" si="40"/>
        <v>24516.243357499996</v>
      </c>
      <c r="BX22" s="35">
        <f t="shared" si="41"/>
        <v>1156.7999759</v>
      </c>
      <c r="BZ22" s="35">
        <f t="shared" si="77"/>
        <v>839.545</v>
      </c>
      <c r="CA22" s="35">
        <f t="shared" si="42"/>
        <v>213.6396375</v>
      </c>
      <c r="CB22" s="5">
        <f t="shared" si="43"/>
        <v>1053.1846375</v>
      </c>
      <c r="CC22" s="35">
        <f t="shared" si="44"/>
        <v>49.6945615</v>
      </c>
      <c r="CE22" s="35">
        <f t="shared" si="78"/>
        <v>11058.172999999999</v>
      </c>
      <c r="CF22" s="35">
        <f t="shared" si="45"/>
        <v>2813.9814675</v>
      </c>
      <c r="CG22" s="5">
        <f t="shared" si="46"/>
        <v>13872.154467499999</v>
      </c>
      <c r="CH22" s="35">
        <f t="shared" si="47"/>
        <v>654.5581930999999</v>
      </c>
      <c r="CJ22" s="35">
        <f t="shared" si="79"/>
        <v>33475.477</v>
      </c>
      <c r="CK22" s="35">
        <f t="shared" si="48"/>
        <v>8518.5294075</v>
      </c>
      <c r="CL22" s="5">
        <f t="shared" si="49"/>
        <v>41994.0064075</v>
      </c>
      <c r="CM22" s="35">
        <f t="shared" si="50"/>
        <v>1981.4889618999998</v>
      </c>
      <c r="CO22" s="35">
        <f t="shared" si="80"/>
        <v>13216.588</v>
      </c>
      <c r="CP22" s="35">
        <f t="shared" si="51"/>
        <v>3363.23493</v>
      </c>
      <c r="CQ22" s="35">
        <f t="shared" si="52"/>
        <v>16579.82293</v>
      </c>
      <c r="CR22" s="35">
        <f t="shared" si="53"/>
        <v>782.3196436</v>
      </c>
      <c r="CT22" s="35">
        <f t="shared" si="81"/>
        <v>85230.95700000001</v>
      </c>
      <c r="CU22" s="35">
        <f t="shared" si="54"/>
        <v>21688.784707500003</v>
      </c>
      <c r="CV22" s="35">
        <f t="shared" si="55"/>
        <v>106919.74170750001</v>
      </c>
      <c r="CW22" s="35">
        <f t="shared" si="56"/>
        <v>5045.012517900001</v>
      </c>
      <c r="CY22" s="35">
        <f t="shared" si="82"/>
        <v>76268.451</v>
      </c>
      <c r="CZ22" s="35">
        <f t="shared" si="57"/>
        <v>19408.0891725</v>
      </c>
      <c r="DA22" s="35">
        <f t="shared" si="58"/>
        <v>95676.5401725</v>
      </c>
      <c r="DB22" s="35">
        <f t="shared" si="59"/>
        <v>4514.5015797</v>
      </c>
      <c r="DD22" s="35">
        <f t="shared" si="83"/>
        <v>8807.378999999999</v>
      </c>
      <c r="DE22" s="35">
        <f t="shared" si="60"/>
        <v>2241.2202525</v>
      </c>
      <c r="DF22" s="5">
        <f t="shared" si="61"/>
        <v>11048.599252499998</v>
      </c>
      <c r="DG22" s="35">
        <f t="shared" si="62"/>
        <v>521.3286213</v>
      </c>
    </row>
    <row r="23" spans="1:111" ht="12.75">
      <c r="A23" s="36">
        <v>47027</v>
      </c>
      <c r="D23" s="3">
        <v>1333225</v>
      </c>
      <c r="E23" s="34">
        <f t="shared" si="0"/>
        <v>1333225</v>
      </c>
      <c r="F23" s="34">
        <v>343907</v>
      </c>
      <c r="H23" s="43"/>
      <c r="I23" s="35">
        <f t="shared" si="1"/>
        <v>276948.8294125</v>
      </c>
      <c r="J23" s="35">
        <f t="shared" si="2"/>
        <v>276948.8294125</v>
      </c>
      <c r="K23" s="35">
        <f t="shared" si="1"/>
        <v>71439.28524949998</v>
      </c>
      <c r="M23" s="35"/>
      <c r="N23" s="35">
        <f t="shared" si="3"/>
        <v>29624.659467499998</v>
      </c>
      <c r="O23" s="5">
        <f t="shared" si="4"/>
        <v>29624.659467499998</v>
      </c>
      <c r="P23" s="35">
        <f t="shared" si="5"/>
        <v>7641.716712099999</v>
      </c>
      <c r="R23" s="35"/>
      <c r="S23" s="35">
        <f t="shared" si="6"/>
        <v>7330.7376625</v>
      </c>
      <c r="T23" s="5">
        <f t="shared" si="7"/>
        <v>7330.7376625</v>
      </c>
      <c r="U23" s="35">
        <f t="shared" si="8"/>
        <v>1890.9726395</v>
      </c>
      <c r="W23" s="35"/>
      <c r="X23" s="35">
        <f t="shared" si="9"/>
        <v>12253.8042975</v>
      </c>
      <c r="Y23" s="5">
        <f t="shared" si="10"/>
        <v>12253.8042975</v>
      </c>
      <c r="Z23" s="35">
        <f t="shared" si="11"/>
        <v>3160.8836277</v>
      </c>
      <c r="AB23" s="35"/>
      <c r="AC23" s="35">
        <f t="shared" si="12"/>
        <v>90886.748185</v>
      </c>
      <c r="AD23" s="5">
        <f t="shared" si="13"/>
        <v>90886.748185</v>
      </c>
      <c r="AE23" s="35">
        <f t="shared" si="14"/>
        <v>23444.346534199998</v>
      </c>
      <c r="AG23" s="35"/>
      <c r="AH23" s="35">
        <f t="shared" si="15"/>
        <v>3302.931615</v>
      </c>
      <c r="AI23" s="5">
        <f t="shared" si="16"/>
        <v>3302.931615</v>
      </c>
      <c r="AJ23" s="35">
        <f t="shared" si="17"/>
        <v>851.9952017999999</v>
      </c>
      <c r="AL23" s="35"/>
      <c r="AM23" s="35">
        <f t="shared" si="18"/>
        <v>35593.641115</v>
      </c>
      <c r="AN23" s="5">
        <f t="shared" si="19"/>
        <v>35593.641115</v>
      </c>
      <c r="AO23" s="35">
        <f t="shared" si="20"/>
        <v>9181.4227418</v>
      </c>
      <c r="AQ23" s="35"/>
      <c r="AR23" s="35">
        <f t="shared" si="21"/>
        <v>12036.621945</v>
      </c>
      <c r="AS23" s="5">
        <f t="shared" si="22"/>
        <v>12036.621945</v>
      </c>
      <c r="AT23" s="35">
        <f t="shared" si="23"/>
        <v>3104.8611774</v>
      </c>
      <c r="AV23" s="35"/>
      <c r="AW23" s="35">
        <f t="shared" si="24"/>
        <v>14920.5209425</v>
      </c>
      <c r="AX23" s="5">
        <f t="shared" si="25"/>
        <v>14920.5209425</v>
      </c>
      <c r="AY23" s="35">
        <f t="shared" si="26"/>
        <v>3848.7664090999997</v>
      </c>
      <c r="BA23" s="35"/>
      <c r="BB23" s="35">
        <f t="shared" si="27"/>
        <v>3124.9460775</v>
      </c>
      <c r="BC23" s="5">
        <f t="shared" si="28"/>
        <v>3124.9460775</v>
      </c>
      <c r="BD23" s="35">
        <f t="shared" si="29"/>
        <v>806.0836173</v>
      </c>
      <c r="BF23" s="35"/>
      <c r="BG23" s="35">
        <f t="shared" si="30"/>
        <v>6761.7172325</v>
      </c>
      <c r="BH23" s="5">
        <f t="shared" si="31"/>
        <v>6761.7172325</v>
      </c>
      <c r="BI23" s="35">
        <f t="shared" si="32"/>
        <v>1744.1931319</v>
      </c>
      <c r="BK23" s="35"/>
      <c r="BL23" s="35">
        <f t="shared" si="33"/>
        <v>2405.5378675</v>
      </c>
      <c r="BM23" s="5">
        <f t="shared" si="34"/>
        <v>2405.5378675</v>
      </c>
      <c r="BN23" s="35">
        <f t="shared" si="35"/>
        <v>620.5114001</v>
      </c>
      <c r="BP23" s="35"/>
      <c r="BQ23" s="35">
        <f t="shared" si="36"/>
        <v>1697.3287475000002</v>
      </c>
      <c r="BR23" s="5">
        <f t="shared" si="37"/>
        <v>1697.3287475000002</v>
      </c>
      <c r="BS23" s="35">
        <f t="shared" si="38"/>
        <v>437.8280017</v>
      </c>
      <c r="BU23" s="35"/>
      <c r="BV23" s="35">
        <f t="shared" si="39"/>
        <v>4484.568932499999</v>
      </c>
      <c r="BW23" s="5">
        <f t="shared" si="40"/>
        <v>4484.568932499999</v>
      </c>
      <c r="BX23" s="35">
        <f t="shared" si="41"/>
        <v>1156.7999759</v>
      </c>
      <c r="BZ23" s="35"/>
      <c r="CA23" s="35">
        <f t="shared" si="42"/>
        <v>192.65101249999998</v>
      </c>
      <c r="CB23" s="5">
        <f t="shared" si="43"/>
        <v>192.65101249999998</v>
      </c>
      <c r="CC23" s="35">
        <f t="shared" si="44"/>
        <v>49.6945615</v>
      </c>
      <c r="CE23" s="35"/>
      <c r="CF23" s="35">
        <f t="shared" si="45"/>
        <v>2537.5271425</v>
      </c>
      <c r="CG23" s="5">
        <f t="shared" si="46"/>
        <v>2537.5271425</v>
      </c>
      <c r="CH23" s="35">
        <f t="shared" si="47"/>
        <v>654.5581930999999</v>
      </c>
      <c r="CJ23" s="35"/>
      <c r="CK23" s="35">
        <f t="shared" si="48"/>
        <v>7681.6424824999995</v>
      </c>
      <c r="CL23" s="5">
        <f t="shared" si="49"/>
        <v>7681.6424824999995</v>
      </c>
      <c r="CM23" s="35">
        <f t="shared" si="50"/>
        <v>1981.4889618999998</v>
      </c>
      <c r="CO23" s="35"/>
      <c r="CP23" s="35">
        <f t="shared" si="51"/>
        <v>3032.82023</v>
      </c>
      <c r="CQ23" s="35">
        <f t="shared" si="52"/>
        <v>3032.82023</v>
      </c>
      <c r="CR23" s="35">
        <f t="shared" si="53"/>
        <v>782.3196436</v>
      </c>
      <c r="CT23" s="35"/>
      <c r="CU23" s="35">
        <f t="shared" si="54"/>
        <v>19558.0107825</v>
      </c>
      <c r="CV23" s="35">
        <f t="shared" si="55"/>
        <v>19558.0107825</v>
      </c>
      <c r="CW23" s="35">
        <f t="shared" si="56"/>
        <v>5045.012517900001</v>
      </c>
      <c r="CY23" s="35"/>
      <c r="CZ23" s="35">
        <f t="shared" si="57"/>
        <v>17501.3778975</v>
      </c>
      <c r="DA23" s="35">
        <f t="shared" si="58"/>
        <v>17501.3778975</v>
      </c>
      <c r="DB23" s="35">
        <f t="shared" si="59"/>
        <v>4514.5015797</v>
      </c>
      <c r="DD23" s="35"/>
      <c r="DE23" s="35">
        <f t="shared" si="60"/>
        <v>2021.0357775</v>
      </c>
      <c r="DF23" s="5">
        <f t="shared" si="61"/>
        <v>2021.0357775</v>
      </c>
      <c r="DG23" s="35">
        <f t="shared" si="62"/>
        <v>521.3286213</v>
      </c>
    </row>
    <row r="24" spans="1:111" ht="12.75">
      <c r="A24" s="36">
        <v>47209</v>
      </c>
      <c r="C24" s="3">
        <v>6100000</v>
      </c>
      <c r="D24" s="3">
        <v>1333225</v>
      </c>
      <c r="E24" s="34">
        <f t="shared" si="0"/>
        <v>7433225</v>
      </c>
      <c r="F24" s="34">
        <v>343907</v>
      </c>
      <c r="H24" s="43">
        <f t="shared" si="63"/>
        <v>1267143.85</v>
      </c>
      <c r="I24" s="35">
        <f t="shared" si="1"/>
        <v>276948.8294125</v>
      </c>
      <c r="J24" s="35">
        <f t="shared" si="2"/>
        <v>1544092.6794125</v>
      </c>
      <c r="K24" s="35">
        <f t="shared" si="1"/>
        <v>71439.28524949998</v>
      </c>
      <c r="L24"/>
      <c r="M24" s="35">
        <f t="shared" si="64"/>
        <v>135543.83</v>
      </c>
      <c r="N24" s="35">
        <f t="shared" si="3"/>
        <v>29624.659467499998</v>
      </c>
      <c r="O24" s="5">
        <f t="shared" si="4"/>
        <v>165168.48946749998</v>
      </c>
      <c r="P24" s="35">
        <f t="shared" si="5"/>
        <v>7641.716712099999</v>
      </c>
      <c r="Q24"/>
      <c r="R24" s="35">
        <f t="shared" si="65"/>
        <v>33540.85</v>
      </c>
      <c r="S24" s="35">
        <f t="shared" si="6"/>
        <v>7330.7376625</v>
      </c>
      <c r="T24" s="5">
        <f t="shared" si="7"/>
        <v>40871.587662499995</v>
      </c>
      <c r="U24" s="35">
        <f t="shared" si="8"/>
        <v>1890.9726395</v>
      </c>
      <c r="V24"/>
      <c r="W24" s="35">
        <f t="shared" si="66"/>
        <v>56065.71000000001</v>
      </c>
      <c r="X24" s="35">
        <f t="shared" si="9"/>
        <v>12253.8042975</v>
      </c>
      <c r="Y24" s="5">
        <f t="shared" si="10"/>
        <v>68319.5142975</v>
      </c>
      <c r="Z24" s="35">
        <f t="shared" si="11"/>
        <v>3160.8836277</v>
      </c>
      <c r="AA24"/>
      <c r="AB24" s="35">
        <f t="shared" si="67"/>
        <v>415840.66</v>
      </c>
      <c r="AC24" s="35">
        <f t="shared" si="12"/>
        <v>90886.748185</v>
      </c>
      <c r="AD24" s="5">
        <f t="shared" si="13"/>
        <v>506727.40818499995</v>
      </c>
      <c r="AE24" s="35">
        <f t="shared" si="14"/>
        <v>23444.346534199998</v>
      </c>
      <c r="AF24"/>
      <c r="AG24" s="35">
        <f t="shared" si="68"/>
        <v>15112.14</v>
      </c>
      <c r="AH24" s="35">
        <f t="shared" si="15"/>
        <v>3302.931615</v>
      </c>
      <c r="AI24" s="5">
        <f t="shared" si="16"/>
        <v>18415.071615</v>
      </c>
      <c r="AJ24" s="35">
        <f t="shared" si="17"/>
        <v>851.9952017999999</v>
      </c>
      <c r="AK24"/>
      <c r="AL24" s="35">
        <f t="shared" si="69"/>
        <v>162854.13999999998</v>
      </c>
      <c r="AM24" s="35">
        <f t="shared" si="18"/>
        <v>35593.641115</v>
      </c>
      <c r="AN24" s="5">
        <f t="shared" si="19"/>
        <v>198447.781115</v>
      </c>
      <c r="AO24" s="35">
        <f t="shared" si="20"/>
        <v>9181.4227418</v>
      </c>
      <c r="AP24"/>
      <c r="AQ24" s="35">
        <f t="shared" si="70"/>
        <v>55072.020000000004</v>
      </c>
      <c r="AR24" s="35">
        <f t="shared" si="21"/>
        <v>12036.621945</v>
      </c>
      <c r="AS24" s="5">
        <f t="shared" si="22"/>
        <v>67108.64194500001</v>
      </c>
      <c r="AT24" s="35">
        <f t="shared" si="23"/>
        <v>3104.8611774</v>
      </c>
      <c r="AU24"/>
      <c r="AV24" s="35">
        <f t="shared" si="71"/>
        <v>68266.93</v>
      </c>
      <c r="AW24" s="35">
        <f t="shared" si="24"/>
        <v>14920.5209425</v>
      </c>
      <c r="AX24" s="5">
        <f t="shared" si="25"/>
        <v>83187.4509425</v>
      </c>
      <c r="AY24" s="35">
        <f t="shared" si="26"/>
        <v>3848.7664090999997</v>
      </c>
      <c r="AZ24"/>
      <c r="BA24" s="35">
        <f t="shared" si="72"/>
        <v>14297.789999999999</v>
      </c>
      <c r="BB24" s="35">
        <f t="shared" si="27"/>
        <v>3124.9460775</v>
      </c>
      <c r="BC24" s="5">
        <f t="shared" si="28"/>
        <v>17422.736077499998</v>
      </c>
      <c r="BD24" s="35">
        <f t="shared" si="29"/>
        <v>806.0836173</v>
      </c>
      <c r="BE24"/>
      <c r="BF24" s="35">
        <f t="shared" si="73"/>
        <v>30937.370000000003</v>
      </c>
      <c r="BG24" s="35">
        <f t="shared" si="30"/>
        <v>6761.7172325</v>
      </c>
      <c r="BH24" s="5">
        <f t="shared" si="31"/>
        <v>37699.0872325</v>
      </c>
      <c r="BI24" s="35">
        <f t="shared" si="32"/>
        <v>1744.1931319</v>
      </c>
      <c r="BJ24"/>
      <c r="BK24" s="35">
        <f t="shared" si="74"/>
        <v>11006.23</v>
      </c>
      <c r="BL24" s="35">
        <f t="shared" si="33"/>
        <v>2405.5378675</v>
      </c>
      <c r="BM24" s="5">
        <f t="shared" si="34"/>
        <v>13411.767867499999</v>
      </c>
      <c r="BN24" s="35">
        <f t="shared" si="35"/>
        <v>620.5114001</v>
      </c>
      <c r="BP24" s="35">
        <f t="shared" si="75"/>
        <v>7765.910000000001</v>
      </c>
      <c r="BQ24" s="35">
        <f t="shared" si="36"/>
        <v>1697.3287475000002</v>
      </c>
      <c r="BR24" s="5">
        <f t="shared" si="37"/>
        <v>9463.238747500001</v>
      </c>
      <c r="BS24" s="35">
        <f t="shared" si="38"/>
        <v>437.8280017</v>
      </c>
      <c r="BT24"/>
      <c r="BU24" s="35">
        <f t="shared" si="76"/>
        <v>20518.57</v>
      </c>
      <c r="BV24" s="35">
        <f t="shared" si="39"/>
        <v>4484.568932499999</v>
      </c>
      <c r="BW24" s="5">
        <f t="shared" si="40"/>
        <v>25003.1389325</v>
      </c>
      <c r="BX24" s="35">
        <f t="shared" si="41"/>
        <v>1156.7999759</v>
      </c>
      <c r="BY24"/>
      <c r="BZ24" s="35">
        <f t="shared" si="77"/>
        <v>881.4499999999999</v>
      </c>
      <c r="CA24" s="35">
        <f t="shared" si="42"/>
        <v>192.65101249999998</v>
      </c>
      <c r="CB24" s="5">
        <f t="shared" si="43"/>
        <v>1074.1010124999998</v>
      </c>
      <c r="CC24" s="35">
        <f t="shared" si="44"/>
        <v>49.6945615</v>
      </c>
      <c r="CD24"/>
      <c r="CE24" s="35">
        <f t="shared" si="78"/>
        <v>11610.13</v>
      </c>
      <c r="CF24" s="35">
        <f t="shared" si="45"/>
        <v>2537.5271425</v>
      </c>
      <c r="CG24" s="5">
        <f t="shared" si="46"/>
        <v>14147.6571425</v>
      </c>
      <c r="CH24" s="35">
        <f t="shared" si="47"/>
        <v>654.5581930999999</v>
      </c>
      <c r="CI24"/>
      <c r="CJ24" s="35">
        <f t="shared" si="79"/>
        <v>35146.369999999995</v>
      </c>
      <c r="CK24" s="35">
        <f t="shared" si="48"/>
        <v>7681.6424824999995</v>
      </c>
      <c r="CL24" s="5">
        <f t="shared" si="49"/>
        <v>42828.012482499995</v>
      </c>
      <c r="CM24" s="35">
        <f t="shared" si="50"/>
        <v>1981.4889618999998</v>
      </c>
      <c r="CN24"/>
      <c r="CO24" s="35">
        <f t="shared" si="80"/>
        <v>13876.28</v>
      </c>
      <c r="CP24" s="35">
        <f t="shared" si="51"/>
        <v>3032.82023</v>
      </c>
      <c r="CQ24" s="35">
        <f t="shared" si="52"/>
        <v>16909.10023</v>
      </c>
      <c r="CR24" s="35">
        <f t="shared" si="53"/>
        <v>782.3196436</v>
      </c>
      <c r="CS24"/>
      <c r="CT24" s="35">
        <f t="shared" si="81"/>
        <v>89485.17</v>
      </c>
      <c r="CU24" s="35">
        <f t="shared" si="54"/>
        <v>19558.0107825</v>
      </c>
      <c r="CV24" s="35">
        <f t="shared" si="55"/>
        <v>109043.1807825</v>
      </c>
      <c r="CW24" s="35">
        <f t="shared" si="56"/>
        <v>5045.012517900001</v>
      </c>
      <c r="CY24" s="35">
        <f t="shared" si="82"/>
        <v>80075.31</v>
      </c>
      <c r="CZ24" s="35">
        <f t="shared" si="57"/>
        <v>17501.3778975</v>
      </c>
      <c r="DA24" s="35">
        <f t="shared" si="58"/>
        <v>97576.6878975</v>
      </c>
      <c r="DB24" s="35">
        <f t="shared" si="59"/>
        <v>4514.5015797</v>
      </c>
      <c r="DD24" s="35">
        <f t="shared" si="83"/>
        <v>9246.99</v>
      </c>
      <c r="DE24" s="35">
        <f t="shared" si="60"/>
        <v>2021.0357775</v>
      </c>
      <c r="DF24" s="5">
        <f t="shared" si="61"/>
        <v>11268.0257775</v>
      </c>
      <c r="DG24" s="35">
        <f t="shared" si="62"/>
        <v>521.3286213</v>
      </c>
    </row>
    <row r="25" spans="1:111" ht="12.75">
      <c r="A25" s="36">
        <v>47392</v>
      </c>
      <c r="D25" s="3">
        <v>1211225</v>
      </c>
      <c r="E25" s="34">
        <f t="shared" si="0"/>
        <v>1211225</v>
      </c>
      <c r="F25" s="34">
        <v>343907</v>
      </c>
      <c r="H25" s="43"/>
      <c r="I25" s="35">
        <f t="shared" si="1"/>
        <v>251605.9524125</v>
      </c>
      <c r="J25" s="35">
        <f t="shared" si="2"/>
        <v>251605.9524125</v>
      </c>
      <c r="K25" s="35">
        <f t="shared" si="1"/>
        <v>71439.28524949998</v>
      </c>
      <c r="L25"/>
      <c r="M25" s="35"/>
      <c r="N25" s="35">
        <f t="shared" si="3"/>
        <v>26913.7828675</v>
      </c>
      <c r="O25" s="5">
        <f t="shared" si="4"/>
        <v>26913.7828675</v>
      </c>
      <c r="P25" s="35">
        <f t="shared" si="5"/>
        <v>7641.716712099999</v>
      </c>
      <c r="Q25"/>
      <c r="R25" s="35"/>
      <c r="S25" s="35">
        <f t="shared" si="6"/>
        <v>6659.9206625</v>
      </c>
      <c r="T25" s="5">
        <f t="shared" si="7"/>
        <v>6659.9206625</v>
      </c>
      <c r="U25" s="35">
        <f t="shared" si="8"/>
        <v>1890.9726395</v>
      </c>
      <c r="V25"/>
      <c r="W25" s="35"/>
      <c r="X25" s="35">
        <f t="shared" si="9"/>
        <v>11132.4900975</v>
      </c>
      <c r="Y25" s="5">
        <f t="shared" si="10"/>
        <v>11132.4900975</v>
      </c>
      <c r="Z25" s="35">
        <f t="shared" si="11"/>
        <v>3160.8836277</v>
      </c>
      <c r="AA25"/>
      <c r="AB25" s="35"/>
      <c r="AC25" s="35">
        <f t="shared" si="12"/>
        <v>82569.934985</v>
      </c>
      <c r="AD25" s="5">
        <f t="shared" si="13"/>
        <v>82569.934985</v>
      </c>
      <c r="AE25" s="35">
        <f t="shared" si="14"/>
        <v>23444.346534199998</v>
      </c>
      <c r="AF25"/>
      <c r="AG25" s="35"/>
      <c r="AH25" s="35">
        <f t="shared" si="15"/>
        <v>3000.688815</v>
      </c>
      <c r="AI25" s="5">
        <f t="shared" si="16"/>
        <v>3000.688815</v>
      </c>
      <c r="AJ25" s="35">
        <f t="shared" si="17"/>
        <v>851.9952017999999</v>
      </c>
      <c r="AK25"/>
      <c r="AL25" s="35"/>
      <c r="AM25" s="35">
        <f t="shared" si="18"/>
        <v>32336.558315</v>
      </c>
      <c r="AN25" s="5">
        <f t="shared" si="19"/>
        <v>32336.558315</v>
      </c>
      <c r="AO25" s="35">
        <f t="shared" si="20"/>
        <v>9181.4227418</v>
      </c>
      <c r="AP25"/>
      <c r="AQ25" s="35"/>
      <c r="AR25" s="35">
        <f t="shared" si="21"/>
        <v>10935.181545</v>
      </c>
      <c r="AS25" s="5">
        <f t="shared" si="22"/>
        <v>10935.181545</v>
      </c>
      <c r="AT25" s="35">
        <f t="shared" si="23"/>
        <v>3104.8611774</v>
      </c>
      <c r="AU25"/>
      <c r="AV25" s="35"/>
      <c r="AW25" s="35">
        <f t="shared" si="24"/>
        <v>13555.1823425</v>
      </c>
      <c r="AX25" s="5">
        <f t="shared" si="25"/>
        <v>13555.1823425</v>
      </c>
      <c r="AY25" s="35">
        <f t="shared" si="26"/>
        <v>3848.7664090999997</v>
      </c>
      <c r="AZ25"/>
      <c r="BA25" s="35"/>
      <c r="BB25" s="35">
        <f t="shared" si="27"/>
        <v>2838.9902775</v>
      </c>
      <c r="BC25" s="5">
        <f t="shared" si="28"/>
        <v>2838.9902775</v>
      </c>
      <c r="BD25" s="35">
        <f t="shared" si="29"/>
        <v>806.0836173</v>
      </c>
      <c r="BE25"/>
      <c r="BF25" s="35"/>
      <c r="BG25" s="35">
        <f t="shared" si="30"/>
        <v>6142.9698325</v>
      </c>
      <c r="BH25" s="5">
        <f t="shared" si="31"/>
        <v>6142.9698325</v>
      </c>
      <c r="BI25" s="35">
        <f t="shared" si="32"/>
        <v>1744.1931319</v>
      </c>
      <c r="BJ25"/>
      <c r="BK25" s="35"/>
      <c r="BL25" s="35">
        <f t="shared" si="33"/>
        <v>2185.4132675</v>
      </c>
      <c r="BM25" s="5">
        <f t="shared" si="34"/>
        <v>2185.4132675</v>
      </c>
      <c r="BN25" s="35">
        <f t="shared" si="35"/>
        <v>620.5114001</v>
      </c>
      <c r="BP25" s="35"/>
      <c r="BQ25" s="35">
        <f t="shared" si="36"/>
        <v>1542.0105475</v>
      </c>
      <c r="BR25" s="5">
        <f t="shared" si="37"/>
        <v>1542.0105475</v>
      </c>
      <c r="BS25" s="35">
        <f t="shared" si="38"/>
        <v>437.8280017</v>
      </c>
      <c r="BT25"/>
      <c r="BU25" s="35"/>
      <c r="BV25" s="35">
        <f t="shared" si="39"/>
        <v>4074.1975325</v>
      </c>
      <c r="BW25" s="5">
        <f t="shared" si="40"/>
        <v>4074.1975325</v>
      </c>
      <c r="BX25" s="35">
        <f t="shared" si="41"/>
        <v>1156.7999759</v>
      </c>
      <c r="BY25"/>
      <c r="BZ25" s="35"/>
      <c r="CA25" s="35">
        <f t="shared" si="42"/>
        <v>175.0220125</v>
      </c>
      <c r="CB25" s="5">
        <f t="shared" si="43"/>
        <v>175.0220125</v>
      </c>
      <c r="CC25" s="35">
        <f t="shared" si="44"/>
        <v>49.6945615</v>
      </c>
      <c r="CD25"/>
      <c r="CE25" s="35"/>
      <c r="CF25" s="35">
        <f t="shared" si="45"/>
        <v>2305.3245425</v>
      </c>
      <c r="CG25" s="5">
        <f t="shared" si="46"/>
        <v>2305.3245425</v>
      </c>
      <c r="CH25" s="35">
        <f t="shared" si="47"/>
        <v>654.5581930999999</v>
      </c>
      <c r="CI25"/>
      <c r="CJ25" s="35"/>
      <c r="CK25" s="35">
        <f t="shared" si="48"/>
        <v>6978.7150825</v>
      </c>
      <c r="CL25" s="5">
        <f t="shared" si="49"/>
        <v>6978.7150825</v>
      </c>
      <c r="CM25" s="35">
        <f t="shared" si="50"/>
        <v>1981.4889618999998</v>
      </c>
      <c r="CN25"/>
      <c r="CO25" s="35"/>
      <c r="CP25" s="35">
        <f t="shared" si="51"/>
        <v>2755.29463</v>
      </c>
      <c r="CQ25" s="35">
        <f t="shared" si="52"/>
        <v>2755.29463</v>
      </c>
      <c r="CR25" s="35">
        <f t="shared" si="53"/>
        <v>782.3196436</v>
      </c>
      <c r="CS25"/>
      <c r="CT25" s="35"/>
      <c r="CU25" s="35">
        <f t="shared" si="54"/>
        <v>17768.3073825</v>
      </c>
      <c r="CV25" s="35">
        <f t="shared" si="55"/>
        <v>17768.3073825</v>
      </c>
      <c r="CW25" s="35">
        <f t="shared" si="56"/>
        <v>5045.012517900001</v>
      </c>
      <c r="CY25" s="35"/>
      <c r="CZ25" s="35">
        <f t="shared" si="57"/>
        <v>15899.871697499999</v>
      </c>
      <c r="DA25" s="35">
        <f t="shared" si="58"/>
        <v>15899.871697499999</v>
      </c>
      <c r="DB25" s="35">
        <f t="shared" si="59"/>
        <v>4514.5015797</v>
      </c>
      <c r="DD25" s="35"/>
      <c r="DE25" s="35">
        <f t="shared" si="60"/>
        <v>1836.0959775</v>
      </c>
      <c r="DF25" s="5">
        <f t="shared" si="61"/>
        <v>1836.0959775</v>
      </c>
      <c r="DG25" s="35">
        <f t="shared" si="62"/>
        <v>521.3286213</v>
      </c>
    </row>
    <row r="26" spans="1:111" ht="12.75">
      <c r="A26" s="36">
        <v>11049</v>
      </c>
      <c r="C26" s="3">
        <v>6345000</v>
      </c>
      <c r="D26" s="3">
        <v>1211225</v>
      </c>
      <c r="E26" s="34">
        <f t="shared" si="0"/>
        <v>7556225</v>
      </c>
      <c r="F26" s="34">
        <v>343907</v>
      </c>
      <c r="H26" s="43">
        <f t="shared" si="63"/>
        <v>1318037.3325000003</v>
      </c>
      <c r="I26" s="35">
        <f t="shared" si="1"/>
        <v>251605.9524125</v>
      </c>
      <c r="J26" s="35">
        <f t="shared" si="2"/>
        <v>1569643.2849125003</v>
      </c>
      <c r="K26" s="35">
        <f t="shared" si="1"/>
        <v>71439.28524949998</v>
      </c>
      <c r="L26"/>
      <c r="M26" s="35">
        <f t="shared" si="64"/>
        <v>140987.80349999998</v>
      </c>
      <c r="N26" s="35">
        <f t="shared" si="3"/>
        <v>26913.7828675</v>
      </c>
      <c r="O26" s="5">
        <f t="shared" si="4"/>
        <v>167901.5863675</v>
      </c>
      <c r="P26" s="35">
        <f t="shared" si="5"/>
        <v>7641.716712099999</v>
      </c>
      <c r="Q26"/>
      <c r="R26" s="35">
        <f t="shared" si="65"/>
        <v>34887.9825</v>
      </c>
      <c r="S26" s="35">
        <f t="shared" si="6"/>
        <v>6659.9206625</v>
      </c>
      <c r="T26" s="5">
        <f t="shared" si="7"/>
        <v>41547.9031625</v>
      </c>
      <c r="U26" s="35">
        <f t="shared" si="8"/>
        <v>1890.9726395</v>
      </c>
      <c r="V26"/>
      <c r="W26" s="35">
        <f t="shared" si="66"/>
        <v>58317.529500000004</v>
      </c>
      <c r="X26" s="35">
        <f t="shared" si="9"/>
        <v>11132.4900975</v>
      </c>
      <c r="Y26" s="5">
        <f t="shared" si="10"/>
        <v>69450.01959750001</v>
      </c>
      <c r="Z26" s="35">
        <f t="shared" si="11"/>
        <v>3160.8836277</v>
      </c>
      <c r="AA26"/>
      <c r="AB26" s="35">
        <f t="shared" si="67"/>
        <v>432542.457</v>
      </c>
      <c r="AC26" s="35">
        <f t="shared" si="12"/>
        <v>82569.934985</v>
      </c>
      <c r="AD26" s="5">
        <f t="shared" si="13"/>
        <v>515112.391985</v>
      </c>
      <c r="AE26" s="35">
        <f t="shared" si="14"/>
        <v>23444.346534199998</v>
      </c>
      <c r="AF26"/>
      <c r="AG26" s="35">
        <f t="shared" si="68"/>
        <v>15719.103</v>
      </c>
      <c r="AH26" s="35">
        <f t="shared" si="15"/>
        <v>3000.688815</v>
      </c>
      <c r="AI26" s="5">
        <f t="shared" si="16"/>
        <v>18719.791815</v>
      </c>
      <c r="AJ26" s="35">
        <f t="shared" si="17"/>
        <v>851.9952017999999</v>
      </c>
      <c r="AK26"/>
      <c r="AL26" s="35">
        <f t="shared" si="69"/>
        <v>169395.003</v>
      </c>
      <c r="AM26" s="35">
        <f t="shared" si="18"/>
        <v>32336.558315</v>
      </c>
      <c r="AN26" s="5">
        <f t="shared" si="19"/>
        <v>201731.561315</v>
      </c>
      <c r="AO26" s="35">
        <f t="shared" si="20"/>
        <v>9181.4227418</v>
      </c>
      <c r="AP26"/>
      <c r="AQ26" s="35">
        <f t="shared" si="70"/>
        <v>57283.929000000004</v>
      </c>
      <c r="AR26" s="35">
        <f t="shared" si="21"/>
        <v>10935.181545</v>
      </c>
      <c r="AS26" s="5">
        <f t="shared" si="22"/>
        <v>68219.110545</v>
      </c>
      <c r="AT26" s="35">
        <f t="shared" si="23"/>
        <v>3104.8611774</v>
      </c>
      <c r="AU26"/>
      <c r="AV26" s="35">
        <f t="shared" si="71"/>
        <v>71008.79849999999</v>
      </c>
      <c r="AW26" s="35">
        <f t="shared" si="24"/>
        <v>13555.1823425</v>
      </c>
      <c r="AX26" s="5">
        <f t="shared" si="25"/>
        <v>84563.9808425</v>
      </c>
      <c r="AY26" s="35">
        <f t="shared" si="26"/>
        <v>3848.7664090999997</v>
      </c>
      <c r="AZ26"/>
      <c r="BA26" s="35">
        <f t="shared" si="72"/>
        <v>14872.0455</v>
      </c>
      <c r="BB26" s="35">
        <f t="shared" si="27"/>
        <v>2838.9902775</v>
      </c>
      <c r="BC26" s="5">
        <f t="shared" si="28"/>
        <v>17711.0357775</v>
      </c>
      <c r="BD26" s="35">
        <f t="shared" si="29"/>
        <v>806.0836173</v>
      </c>
      <c r="BE26"/>
      <c r="BF26" s="35">
        <f t="shared" si="73"/>
        <v>32179.9365</v>
      </c>
      <c r="BG26" s="35">
        <f t="shared" si="30"/>
        <v>6142.9698325</v>
      </c>
      <c r="BH26" s="5">
        <f t="shared" si="31"/>
        <v>38322.9063325</v>
      </c>
      <c r="BI26" s="35">
        <f t="shared" si="32"/>
        <v>1744.1931319</v>
      </c>
      <c r="BJ26"/>
      <c r="BK26" s="35">
        <f t="shared" si="74"/>
        <v>11448.2835</v>
      </c>
      <c r="BL26" s="35">
        <f t="shared" si="33"/>
        <v>2185.4132675</v>
      </c>
      <c r="BM26" s="5">
        <f t="shared" si="34"/>
        <v>13633.6967675</v>
      </c>
      <c r="BN26" s="35">
        <f t="shared" si="35"/>
        <v>620.5114001</v>
      </c>
      <c r="BP26" s="35">
        <f t="shared" si="75"/>
        <v>8077.8195000000005</v>
      </c>
      <c r="BQ26" s="35">
        <f t="shared" si="36"/>
        <v>1542.0105475</v>
      </c>
      <c r="BR26" s="5">
        <f t="shared" si="37"/>
        <v>9619.8300475</v>
      </c>
      <c r="BS26" s="35">
        <f t="shared" si="38"/>
        <v>437.8280017</v>
      </c>
      <c r="BT26"/>
      <c r="BU26" s="35">
        <f t="shared" si="76"/>
        <v>21342.676499999998</v>
      </c>
      <c r="BV26" s="35">
        <f t="shared" si="39"/>
        <v>4074.1975325</v>
      </c>
      <c r="BW26" s="5">
        <f t="shared" si="40"/>
        <v>25416.874032499996</v>
      </c>
      <c r="BX26" s="35">
        <f t="shared" si="41"/>
        <v>1156.7999759</v>
      </c>
      <c r="BY26"/>
      <c r="BZ26" s="35">
        <f t="shared" si="77"/>
        <v>916.8525</v>
      </c>
      <c r="CA26" s="35">
        <f t="shared" si="42"/>
        <v>175.0220125</v>
      </c>
      <c r="CB26" s="5">
        <f t="shared" si="43"/>
        <v>1091.8745125</v>
      </c>
      <c r="CC26" s="35">
        <f t="shared" si="44"/>
        <v>49.6945615</v>
      </c>
      <c r="CD26"/>
      <c r="CE26" s="35">
        <f t="shared" si="78"/>
        <v>12076.4385</v>
      </c>
      <c r="CF26" s="35">
        <f t="shared" si="45"/>
        <v>2305.3245425</v>
      </c>
      <c r="CG26" s="5">
        <f t="shared" si="46"/>
        <v>14381.7630425</v>
      </c>
      <c r="CH26" s="35">
        <f t="shared" si="47"/>
        <v>654.5581930999999</v>
      </c>
      <c r="CI26"/>
      <c r="CJ26" s="35">
        <f t="shared" si="79"/>
        <v>36557.9865</v>
      </c>
      <c r="CK26" s="35">
        <f t="shared" si="48"/>
        <v>6978.7150825</v>
      </c>
      <c r="CL26" s="5">
        <f t="shared" si="49"/>
        <v>43536.7015825</v>
      </c>
      <c r="CM26" s="35">
        <f t="shared" si="50"/>
        <v>1981.4889618999998</v>
      </c>
      <c r="CN26"/>
      <c r="CO26" s="35">
        <f t="shared" si="80"/>
        <v>14433.606</v>
      </c>
      <c r="CP26" s="35">
        <f t="shared" si="51"/>
        <v>2755.29463</v>
      </c>
      <c r="CQ26" s="35">
        <f t="shared" si="52"/>
        <v>17188.90063</v>
      </c>
      <c r="CR26" s="35">
        <f t="shared" si="53"/>
        <v>782.3196436</v>
      </c>
      <c r="CS26"/>
      <c r="CT26" s="35">
        <f t="shared" si="81"/>
        <v>93079.24650000001</v>
      </c>
      <c r="CU26" s="35">
        <f t="shared" si="54"/>
        <v>17768.3073825</v>
      </c>
      <c r="CV26" s="35">
        <f t="shared" si="55"/>
        <v>110847.55388250001</v>
      </c>
      <c r="CW26" s="35">
        <f t="shared" si="56"/>
        <v>5045.012517900001</v>
      </c>
      <c r="CY26" s="35">
        <f t="shared" si="82"/>
        <v>83291.44949999999</v>
      </c>
      <c r="CZ26" s="35">
        <f t="shared" si="57"/>
        <v>15899.871697499999</v>
      </c>
      <c r="DA26" s="35">
        <f t="shared" si="58"/>
        <v>99191.32119749999</v>
      </c>
      <c r="DB26" s="35">
        <f t="shared" si="59"/>
        <v>4514.5015797</v>
      </c>
      <c r="DD26" s="35">
        <f t="shared" si="83"/>
        <v>9618.3855</v>
      </c>
      <c r="DE26" s="35">
        <f t="shared" si="60"/>
        <v>1836.0959775</v>
      </c>
      <c r="DF26" s="5">
        <f t="shared" si="61"/>
        <v>11454.4814775</v>
      </c>
      <c r="DG26" s="35">
        <f t="shared" si="62"/>
        <v>521.3286213</v>
      </c>
    </row>
    <row r="27" spans="1:111" ht="12.75">
      <c r="A27" s="36">
        <v>11232</v>
      </c>
      <c r="D27" s="3">
        <v>1084325</v>
      </c>
      <c r="E27" s="34">
        <f t="shared" si="0"/>
        <v>1084325</v>
      </c>
      <c r="F27" s="34">
        <v>343907</v>
      </c>
      <c r="H27" s="43"/>
      <c r="I27" s="35">
        <f t="shared" si="1"/>
        <v>225245.20576249994</v>
      </c>
      <c r="J27" s="35">
        <f t="shared" si="2"/>
        <v>225245.20576249994</v>
      </c>
      <c r="K27" s="35">
        <f t="shared" si="1"/>
        <v>71439.28524949998</v>
      </c>
      <c r="L27"/>
      <c r="M27" s="35"/>
      <c r="N27" s="35">
        <f t="shared" si="3"/>
        <v>24094.0267975</v>
      </c>
      <c r="O27" s="5">
        <f t="shared" si="4"/>
        <v>24094.0267975</v>
      </c>
      <c r="P27" s="35">
        <f t="shared" si="5"/>
        <v>7641.716712099999</v>
      </c>
      <c r="Q27"/>
      <c r="R27" s="35"/>
      <c r="S27" s="35">
        <f t="shared" si="6"/>
        <v>5962.1610125</v>
      </c>
      <c r="T27" s="5">
        <f t="shared" si="7"/>
        <v>5962.1610125</v>
      </c>
      <c r="U27" s="35">
        <f t="shared" si="8"/>
        <v>1890.9726395</v>
      </c>
      <c r="V27"/>
      <c r="W27" s="35"/>
      <c r="X27" s="35">
        <f t="shared" si="9"/>
        <v>9966.1395075</v>
      </c>
      <c r="Y27" s="5">
        <f t="shared" si="10"/>
        <v>9966.1395075</v>
      </c>
      <c r="Z27" s="35">
        <f t="shared" si="11"/>
        <v>3160.8836277</v>
      </c>
      <c r="AA27"/>
      <c r="AB27" s="35"/>
      <c r="AC27" s="35">
        <f t="shared" si="12"/>
        <v>73919.085845</v>
      </c>
      <c r="AD27" s="5">
        <f t="shared" si="13"/>
        <v>73919.085845</v>
      </c>
      <c r="AE27" s="35">
        <f t="shared" si="14"/>
        <v>23444.346534199998</v>
      </c>
      <c r="AF27"/>
      <c r="AG27" s="35"/>
      <c r="AH27" s="35">
        <f t="shared" si="15"/>
        <v>2686.3067549999996</v>
      </c>
      <c r="AI27" s="5">
        <f t="shared" si="16"/>
        <v>2686.3067549999996</v>
      </c>
      <c r="AJ27" s="35">
        <f t="shared" si="17"/>
        <v>851.9952017999999</v>
      </c>
      <c r="AK27"/>
      <c r="AL27" s="35"/>
      <c r="AM27" s="35">
        <f t="shared" si="18"/>
        <v>28948.658255</v>
      </c>
      <c r="AN27" s="5">
        <f t="shared" si="19"/>
        <v>28948.658255</v>
      </c>
      <c r="AO27" s="35">
        <f t="shared" si="20"/>
        <v>9181.4227418</v>
      </c>
      <c r="AP27"/>
      <c r="AQ27" s="35"/>
      <c r="AR27" s="35">
        <f t="shared" si="21"/>
        <v>9789.502965</v>
      </c>
      <c r="AS27" s="5">
        <f t="shared" si="22"/>
        <v>9789.502965</v>
      </c>
      <c r="AT27" s="35">
        <f t="shared" si="23"/>
        <v>3104.8611774</v>
      </c>
      <c r="AU27"/>
      <c r="AV27" s="35"/>
      <c r="AW27" s="35">
        <f t="shared" si="24"/>
        <v>12135.0063725</v>
      </c>
      <c r="AX27" s="5">
        <f t="shared" si="25"/>
        <v>12135.0063725</v>
      </c>
      <c r="AY27" s="35">
        <f t="shared" si="26"/>
        <v>3848.7664090999997</v>
      </c>
      <c r="AZ27"/>
      <c r="BA27" s="35"/>
      <c r="BB27" s="35">
        <f t="shared" si="27"/>
        <v>2541.5493675</v>
      </c>
      <c r="BC27" s="5">
        <f t="shared" si="28"/>
        <v>2541.5493675</v>
      </c>
      <c r="BD27" s="35">
        <f t="shared" si="29"/>
        <v>806.0836173</v>
      </c>
      <c r="BE27"/>
      <c r="BF27" s="35"/>
      <c r="BG27" s="35">
        <f t="shared" si="30"/>
        <v>5499.3711025</v>
      </c>
      <c r="BH27" s="5">
        <f t="shared" si="31"/>
        <v>5499.3711025</v>
      </c>
      <c r="BI27" s="35">
        <f t="shared" si="32"/>
        <v>1744.1931319</v>
      </c>
      <c r="BJ27"/>
      <c r="BK27" s="35"/>
      <c r="BL27" s="35">
        <f t="shared" si="33"/>
        <v>1956.4475975</v>
      </c>
      <c r="BM27" s="5">
        <f t="shared" si="34"/>
        <v>1956.4475975</v>
      </c>
      <c r="BN27" s="35">
        <f t="shared" si="35"/>
        <v>620.5114001</v>
      </c>
      <c r="BP27" s="35"/>
      <c r="BQ27" s="35">
        <f t="shared" si="36"/>
        <v>1380.4541575</v>
      </c>
      <c r="BR27" s="5">
        <f t="shared" si="37"/>
        <v>1380.4541575</v>
      </c>
      <c r="BS27" s="35">
        <f t="shared" si="38"/>
        <v>437.8280017</v>
      </c>
      <c r="BT27"/>
      <c r="BU27" s="35"/>
      <c r="BV27" s="35">
        <f t="shared" si="39"/>
        <v>3647.3440025</v>
      </c>
      <c r="BW27" s="5">
        <f t="shared" si="40"/>
        <v>3647.3440025</v>
      </c>
      <c r="BX27" s="35">
        <f t="shared" si="41"/>
        <v>1156.7999759</v>
      </c>
      <c r="BY27"/>
      <c r="BZ27" s="35"/>
      <c r="CA27" s="35">
        <f t="shared" si="42"/>
        <v>156.68496249999998</v>
      </c>
      <c r="CB27" s="5">
        <f t="shared" si="43"/>
        <v>156.68496249999998</v>
      </c>
      <c r="CC27" s="35">
        <f t="shared" si="44"/>
        <v>49.6945615</v>
      </c>
      <c r="CD27"/>
      <c r="CE27" s="35"/>
      <c r="CF27" s="35">
        <f t="shared" si="45"/>
        <v>2063.7957725</v>
      </c>
      <c r="CG27" s="5">
        <f t="shared" si="46"/>
        <v>2063.7957725</v>
      </c>
      <c r="CH27" s="35">
        <f t="shared" si="47"/>
        <v>654.5581930999999</v>
      </c>
      <c r="CI27"/>
      <c r="CJ27" s="35"/>
      <c r="CK27" s="35">
        <f t="shared" si="48"/>
        <v>6247.5553525</v>
      </c>
      <c r="CL27" s="5">
        <f t="shared" si="49"/>
        <v>6247.5553525</v>
      </c>
      <c r="CM27" s="35">
        <f t="shared" si="50"/>
        <v>1981.4889618999998</v>
      </c>
      <c r="CN27"/>
      <c r="CO27" s="35"/>
      <c r="CP27" s="35">
        <f t="shared" si="51"/>
        <v>2466.62251</v>
      </c>
      <c r="CQ27" s="35">
        <f t="shared" si="52"/>
        <v>2466.62251</v>
      </c>
      <c r="CR27" s="35">
        <f t="shared" si="53"/>
        <v>782.3196436</v>
      </c>
      <c r="CS27"/>
      <c r="CT27" s="35"/>
      <c r="CU27" s="35">
        <f t="shared" si="54"/>
        <v>15906.7224525</v>
      </c>
      <c r="CV27" s="35">
        <f t="shared" si="55"/>
        <v>15906.7224525</v>
      </c>
      <c r="CW27" s="35">
        <f t="shared" si="56"/>
        <v>5045.012517900001</v>
      </c>
      <c r="CY27" s="35"/>
      <c r="CZ27" s="35">
        <f t="shared" si="57"/>
        <v>14234.042707499999</v>
      </c>
      <c r="DA27" s="35">
        <f t="shared" si="58"/>
        <v>14234.042707499999</v>
      </c>
      <c r="DB27" s="35">
        <f t="shared" si="59"/>
        <v>4514.5015797</v>
      </c>
      <c r="DD27" s="35"/>
      <c r="DE27" s="35">
        <f t="shared" si="60"/>
        <v>1643.7282675</v>
      </c>
      <c r="DF27" s="5">
        <f t="shared" si="61"/>
        <v>1643.7282675</v>
      </c>
      <c r="DG27" s="35">
        <f t="shared" si="62"/>
        <v>521.3286213</v>
      </c>
    </row>
    <row r="28" spans="1:111" ht="12.75">
      <c r="A28" s="36">
        <v>11414</v>
      </c>
      <c r="C28" s="3">
        <v>6600000</v>
      </c>
      <c r="D28" s="3">
        <v>1084325</v>
      </c>
      <c r="E28" s="34">
        <f t="shared" si="0"/>
        <v>7684325</v>
      </c>
      <c r="F28" s="34">
        <v>343907</v>
      </c>
      <c r="H28" s="43">
        <f t="shared" si="63"/>
        <v>1371008.0999999996</v>
      </c>
      <c r="I28" s="35">
        <f t="shared" si="1"/>
        <v>225245.20576249994</v>
      </c>
      <c r="J28" s="35">
        <f t="shared" si="2"/>
        <v>1596253.3057624996</v>
      </c>
      <c r="K28" s="35">
        <f t="shared" si="1"/>
        <v>71439.28524949998</v>
      </c>
      <c r="L28"/>
      <c r="M28" s="35">
        <f t="shared" si="64"/>
        <v>146653.97999999998</v>
      </c>
      <c r="N28" s="35">
        <f t="shared" si="3"/>
        <v>24094.0267975</v>
      </c>
      <c r="O28" s="5">
        <f t="shared" si="4"/>
        <v>170748.00679749998</v>
      </c>
      <c r="P28" s="35">
        <f t="shared" si="5"/>
        <v>7641.716712099999</v>
      </c>
      <c r="Q28"/>
      <c r="R28" s="35">
        <f t="shared" si="65"/>
        <v>36290.1</v>
      </c>
      <c r="S28" s="35">
        <f t="shared" si="6"/>
        <v>5962.1610125</v>
      </c>
      <c r="T28" s="5">
        <f t="shared" si="7"/>
        <v>42252.2610125</v>
      </c>
      <c r="U28" s="35">
        <f t="shared" si="8"/>
        <v>1890.9726395</v>
      </c>
      <c r="V28"/>
      <c r="W28" s="35">
        <f t="shared" si="66"/>
        <v>60661.26</v>
      </c>
      <c r="X28" s="35">
        <f t="shared" si="9"/>
        <v>9966.1395075</v>
      </c>
      <c r="Y28" s="5">
        <f t="shared" si="10"/>
        <v>70627.3995075</v>
      </c>
      <c r="Z28" s="35">
        <f t="shared" si="11"/>
        <v>3160.8836277</v>
      </c>
      <c r="AA28"/>
      <c r="AB28" s="35">
        <f t="shared" si="67"/>
        <v>449925.95999999996</v>
      </c>
      <c r="AC28" s="35">
        <f t="shared" si="12"/>
        <v>73919.085845</v>
      </c>
      <c r="AD28" s="5">
        <f t="shared" si="13"/>
        <v>523845.04584499996</v>
      </c>
      <c r="AE28" s="35">
        <f t="shared" si="14"/>
        <v>23444.346534199998</v>
      </c>
      <c r="AF28"/>
      <c r="AG28" s="35">
        <f t="shared" si="68"/>
        <v>16350.839999999998</v>
      </c>
      <c r="AH28" s="35">
        <f t="shared" si="15"/>
        <v>2686.3067549999996</v>
      </c>
      <c r="AI28" s="5">
        <f t="shared" si="16"/>
        <v>19037.146754999998</v>
      </c>
      <c r="AJ28" s="35">
        <f t="shared" si="17"/>
        <v>851.9952017999999</v>
      </c>
      <c r="AK28"/>
      <c r="AL28" s="35">
        <f t="shared" si="69"/>
        <v>176202.84</v>
      </c>
      <c r="AM28" s="35">
        <f t="shared" si="18"/>
        <v>28948.658255</v>
      </c>
      <c r="AN28" s="5">
        <f t="shared" si="19"/>
        <v>205151.49825499998</v>
      </c>
      <c r="AO28" s="35">
        <f t="shared" si="20"/>
        <v>9181.4227418</v>
      </c>
      <c r="AP28"/>
      <c r="AQ28" s="35">
        <f t="shared" si="70"/>
        <v>59586.12</v>
      </c>
      <c r="AR28" s="35">
        <f t="shared" si="21"/>
        <v>9789.502965</v>
      </c>
      <c r="AS28" s="5">
        <f t="shared" si="22"/>
        <v>69375.622965</v>
      </c>
      <c r="AT28" s="35">
        <f t="shared" si="23"/>
        <v>3104.8611774</v>
      </c>
      <c r="AU28"/>
      <c r="AV28" s="35">
        <f t="shared" si="71"/>
        <v>73862.58</v>
      </c>
      <c r="AW28" s="35">
        <f t="shared" si="24"/>
        <v>12135.0063725</v>
      </c>
      <c r="AX28" s="5">
        <f t="shared" si="25"/>
        <v>85997.5863725</v>
      </c>
      <c r="AY28" s="35">
        <f t="shared" si="26"/>
        <v>3848.7664090999997</v>
      </c>
      <c r="AZ28"/>
      <c r="BA28" s="35">
        <f t="shared" si="72"/>
        <v>15469.74</v>
      </c>
      <c r="BB28" s="35">
        <f t="shared" si="27"/>
        <v>2541.5493675</v>
      </c>
      <c r="BC28" s="5">
        <f t="shared" si="28"/>
        <v>18011.2893675</v>
      </c>
      <c r="BD28" s="35">
        <f t="shared" si="29"/>
        <v>806.0836173</v>
      </c>
      <c r="BE28"/>
      <c r="BF28" s="35">
        <f t="shared" si="73"/>
        <v>33473.22</v>
      </c>
      <c r="BG28" s="35">
        <f t="shared" si="30"/>
        <v>5499.3711025</v>
      </c>
      <c r="BH28" s="5">
        <f t="shared" si="31"/>
        <v>38972.5911025</v>
      </c>
      <c r="BI28" s="35">
        <f t="shared" si="32"/>
        <v>1744.1931319</v>
      </c>
      <c r="BJ28"/>
      <c r="BK28" s="35">
        <f t="shared" si="74"/>
        <v>11908.38</v>
      </c>
      <c r="BL28" s="35">
        <f t="shared" si="33"/>
        <v>1956.4475975</v>
      </c>
      <c r="BM28" s="5">
        <f t="shared" si="34"/>
        <v>13864.8275975</v>
      </c>
      <c r="BN28" s="35">
        <f t="shared" si="35"/>
        <v>620.5114001</v>
      </c>
      <c r="BP28" s="35">
        <f t="shared" si="75"/>
        <v>8402.460000000001</v>
      </c>
      <c r="BQ28" s="35">
        <f t="shared" si="36"/>
        <v>1380.4541575</v>
      </c>
      <c r="BR28" s="5">
        <f t="shared" si="37"/>
        <v>9782.914157500001</v>
      </c>
      <c r="BS28" s="35">
        <f t="shared" si="38"/>
        <v>437.8280017</v>
      </c>
      <c r="BT28"/>
      <c r="BU28" s="35">
        <f t="shared" si="76"/>
        <v>22200.42</v>
      </c>
      <c r="BV28" s="35">
        <f t="shared" si="39"/>
        <v>3647.3440025</v>
      </c>
      <c r="BW28" s="5">
        <f t="shared" si="40"/>
        <v>25847.7640025</v>
      </c>
      <c r="BX28" s="35">
        <f t="shared" si="41"/>
        <v>1156.7999759</v>
      </c>
      <c r="BY28"/>
      <c r="BZ28" s="35">
        <f t="shared" si="77"/>
        <v>953.6999999999999</v>
      </c>
      <c r="CA28" s="35">
        <f t="shared" si="42"/>
        <v>156.68496249999998</v>
      </c>
      <c r="CB28" s="5">
        <f t="shared" si="43"/>
        <v>1110.3849624999998</v>
      </c>
      <c r="CC28" s="35">
        <f t="shared" si="44"/>
        <v>49.6945615</v>
      </c>
      <c r="CD28"/>
      <c r="CE28" s="35">
        <f t="shared" si="78"/>
        <v>12561.779999999999</v>
      </c>
      <c r="CF28" s="35">
        <f t="shared" si="45"/>
        <v>2063.7957725</v>
      </c>
      <c r="CG28" s="5">
        <f t="shared" si="46"/>
        <v>14625.575772499998</v>
      </c>
      <c r="CH28" s="35">
        <f t="shared" si="47"/>
        <v>654.5581930999999</v>
      </c>
      <c r="CI28"/>
      <c r="CJ28" s="35">
        <f t="shared" si="79"/>
        <v>38027.22</v>
      </c>
      <c r="CK28" s="35">
        <f t="shared" si="48"/>
        <v>6247.5553525</v>
      </c>
      <c r="CL28" s="5">
        <f t="shared" si="49"/>
        <v>44274.7753525</v>
      </c>
      <c r="CM28" s="35">
        <f t="shared" si="50"/>
        <v>1981.4889618999998</v>
      </c>
      <c r="CN28"/>
      <c r="CO28" s="35">
        <f t="shared" si="80"/>
        <v>15013.68</v>
      </c>
      <c r="CP28" s="35">
        <f t="shared" si="51"/>
        <v>2466.62251</v>
      </c>
      <c r="CQ28" s="35">
        <f t="shared" si="52"/>
        <v>17480.30251</v>
      </c>
      <c r="CR28" s="35">
        <f t="shared" si="53"/>
        <v>782.3196436</v>
      </c>
      <c r="CS28"/>
      <c r="CT28" s="35">
        <f t="shared" si="81"/>
        <v>96820.02</v>
      </c>
      <c r="CU28" s="35">
        <f t="shared" si="54"/>
        <v>15906.7224525</v>
      </c>
      <c r="CV28" s="35">
        <f t="shared" si="55"/>
        <v>112726.74245250001</v>
      </c>
      <c r="CW28" s="35">
        <f t="shared" si="56"/>
        <v>5045.012517900001</v>
      </c>
      <c r="CY28" s="35">
        <f t="shared" si="82"/>
        <v>86638.86</v>
      </c>
      <c r="CZ28" s="35">
        <f t="shared" si="57"/>
        <v>14234.042707499999</v>
      </c>
      <c r="DA28" s="35">
        <f t="shared" si="58"/>
        <v>100872.9027075</v>
      </c>
      <c r="DB28" s="35">
        <f t="shared" si="59"/>
        <v>4514.5015797</v>
      </c>
      <c r="DD28" s="35">
        <f t="shared" si="83"/>
        <v>10004.939999999999</v>
      </c>
      <c r="DE28" s="35">
        <f t="shared" si="60"/>
        <v>1643.7282675</v>
      </c>
      <c r="DF28" s="5">
        <f t="shared" si="61"/>
        <v>11648.6682675</v>
      </c>
      <c r="DG28" s="35">
        <f t="shared" si="62"/>
        <v>521.3286213</v>
      </c>
    </row>
    <row r="29" spans="1:111" ht="12.75">
      <c r="A29" s="36">
        <v>11597</v>
      </c>
      <c r="D29" s="3">
        <v>952325</v>
      </c>
      <c r="E29" s="34">
        <f t="shared" si="0"/>
        <v>952325</v>
      </c>
      <c r="F29" s="34">
        <v>343907</v>
      </c>
      <c r="H29" s="43"/>
      <c r="I29" s="35">
        <f t="shared" si="1"/>
        <v>197825.04376250002</v>
      </c>
      <c r="J29" s="35">
        <f t="shared" si="2"/>
        <v>197825.04376250002</v>
      </c>
      <c r="K29" s="35">
        <f t="shared" si="1"/>
        <v>71439.28524949998</v>
      </c>
      <c r="L29"/>
      <c r="M29" s="35"/>
      <c r="N29" s="35">
        <f t="shared" si="3"/>
        <v>21160.947197499998</v>
      </c>
      <c r="O29" s="5">
        <f t="shared" si="4"/>
        <v>21160.947197499998</v>
      </c>
      <c r="P29" s="35">
        <f t="shared" si="5"/>
        <v>7641.716712099999</v>
      </c>
      <c r="Q29"/>
      <c r="R29" s="35"/>
      <c r="S29" s="35">
        <f t="shared" si="6"/>
        <v>5236.3590125</v>
      </c>
      <c r="T29" s="5">
        <f t="shared" si="7"/>
        <v>5236.3590125</v>
      </c>
      <c r="U29" s="35">
        <f t="shared" si="8"/>
        <v>1890.9726395</v>
      </c>
      <c r="V29"/>
      <c r="W29" s="35"/>
      <c r="X29" s="35">
        <f t="shared" si="9"/>
        <v>8752.914307500001</v>
      </c>
      <c r="Y29" s="5">
        <f t="shared" si="10"/>
        <v>8752.914307500001</v>
      </c>
      <c r="Z29" s="35">
        <f t="shared" si="11"/>
        <v>3160.8836277</v>
      </c>
      <c r="AA29"/>
      <c r="AB29" s="35"/>
      <c r="AC29" s="35">
        <f t="shared" si="12"/>
        <v>64920.566645</v>
      </c>
      <c r="AD29" s="5">
        <f t="shared" si="13"/>
        <v>64920.566645</v>
      </c>
      <c r="AE29" s="35">
        <f t="shared" si="14"/>
        <v>23444.346534199998</v>
      </c>
      <c r="AF29"/>
      <c r="AG29" s="35"/>
      <c r="AH29" s="35">
        <f t="shared" si="15"/>
        <v>2359.2899549999997</v>
      </c>
      <c r="AI29" s="5">
        <f t="shared" si="16"/>
        <v>2359.2899549999997</v>
      </c>
      <c r="AJ29" s="35">
        <f t="shared" si="17"/>
        <v>851.9952017999999</v>
      </c>
      <c r="AK29"/>
      <c r="AL29" s="35"/>
      <c r="AM29" s="35">
        <f t="shared" si="18"/>
        <v>25424.601455</v>
      </c>
      <c r="AN29" s="5">
        <f t="shared" si="19"/>
        <v>25424.601455</v>
      </c>
      <c r="AO29" s="35">
        <f t="shared" si="20"/>
        <v>9181.4227418</v>
      </c>
      <c r="AP29"/>
      <c r="AQ29" s="35"/>
      <c r="AR29" s="35">
        <f t="shared" si="21"/>
        <v>8597.780565000001</v>
      </c>
      <c r="AS29" s="5">
        <f t="shared" si="22"/>
        <v>8597.780565000001</v>
      </c>
      <c r="AT29" s="35">
        <f t="shared" si="23"/>
        <v>3104.8611774</v>
      </c>
      <c r="AU29"/>
      <c r="AV29" s="35"/>
      <c r="AW29" s="35">
        <f t="shared" si="24"/>
        <v>10657.7547725</v>
      </c>
      <c r="AX29" s="5">
        <f t="shared" si="25"/>
        <v>10657.7547725</v>
      </c>
      <c r="AY29" s="35">
        <f t="shared" si="26"/>
        <v>3848.7664090999997</v>
      </c>
      <c r="AZ29"/>
      <c r="BA29" s="35"/>
      <c r="BB29" s="35">
        <f t="shared" si="27"/>
        <v>2232.1545674999998</v>
      </c>
      <c r="BC29" s="5">
        <f t="shared" si="28"/>
        <v>2232.1545674999998</v>
      </c>
      <c r="BD29" s="35">
        <f t="shared" si="29"/>
        <v>806.0836173</v>
      </c>
      <c r="BE29"/>
      <c r="BF29" s="35"/>
      <c r="BG29" s="35">
        <f t="shared" si="30"/>
        <v>4829.9067025</v>
      </c>
      <c r="BH29" s="5">
        <f t="shared" si="31"/>
        <v>4829.9067025</v>
      </c>
      <c r="BI29" s="35">
        <f t="shared" si="32"/>
        <v>1744.1931319</v>
      </c>
      <c r="BJ29"/>
      <c r="BK29" s="35"/>
      <c r="BL29" s="35">
        <f t="shared" si="33"/>
        <v>1718.2799975</v>
      </c>
      <c r="BM29" s="5">
        <f t="shared" si="34"/>
        <v>1718.2799975</v>
      </c>
      <c r="BN29" s="35">
        <f t="shared" si="35"/>
        <v>620.5114001</v>
      </c>
      <c r="BP29" s="35"/>
      <c r="BQ29" s="35">
        <f t="shared" si="36"/>
        <v>1212.4049575000001</v>
      </c>
      <c r="BR29" s="5">
        <f t="shared" si="37"/>
        <v>1212.4049575000001</v>
      </c>
      <c r="BS29" s="35">
        <f t="shared" si="38"/>
        <v>437.8280017</v>
      </c>
      <c r="BT29"/>
      <c r="BU29" s="35"/>
      <c r="BV29" s="35">
        <f t="shared" si="39"/>
        <v>3203.3356025</v>
      </c>
      <c r="BW29" s="5">
        <f t="shared" si="40"/>
        <v>3203.3356025</v>
      </c>
      <c r="BX29" s="35">
        <f t="shared" si="41"/>
        <v>1156.7999759</v>
      </c>
      <c r="BY29"/>
      <c r="BZ29" s="35"/>
      <c r="CA29" s="35">
        <f t="shared" si="42"/>
        <v>137.6109625</v>
      </c>
      <c r="CB29" s="5">
        <f t="shared" si="43"/>
        <v>137.6109625</v>
      </c>
      <c r="CC29" s="35">
        <f t="shared" si="44"/>
        <v>49.6945615</v>
      </c>
      <c r="CD29"/>
      <c r="CE29" s="35"/>
      <c r="CF29" s="35">
        <f t="shared" si="45"/>
        <v>1812.5601725</v>
      </c>
      <c r="CG29" s="5">
        <f t="shared" si="46"/>
        <v>1812.5601725</v>
      </c>
      <c r="CH29" s="35">
        <f t="shared" si="47"/>
        <v>654.5581930999999</v>
      </c>
      <c r="CI29"/>
      <c r="CJ29" s="35"/>
      <c r="CK29" s="35">
        <f t="shared" si="48"/>
        <v>5487.0109525</v>
      </c>
      <c r="CL29" s="5">
        <f t="shared" si="49"/>
        <v>5487.0109525</v>
      </c>
      <c r="CM29" s="35">
        <f t="shared" si="50"/>
        <v>1981.4889618999998</v>
      </c>
      <c r="CN29"/>
      <c r="CO29" s="35"/>
      <c r="CP29" s="35">
        <f t="shared" si="51"/>
        <v>2166.34891</v>
      </c>
      <c r="CQ29" s="35">
        <f t="shared" si="52"/>
        <v>2166.34891</v>
      </c>
      <c r="CR29" s="35">
        <f t="shared" si="53"/>
        <v>782.3196436</v>
      </c>
      <c r="CS29"/>
      <c r="CT29" s="35"/>
      <c r="CU29" s="35">
        <f t="shared" si="54"/>
        <v>13970.322052500002</v>
      </c>
      <c r="CV29" s="35">
        <f t="shared" si="55"/>
        <v>13970.322052500002</v>
      </c>
      <c r="CW29" s="35">
        <f t="shared" si="56"/>
        <v>5045.012517900001</v>
      </c>
      <c r="CY29" s="35"/>
      <c r="CZ29" s="35">
        <f t="shared" si="57"/>
        <v>12501.265507499998</v>
      </c>
      <c r="DA29" s="35">
        <f t="shared" si="58"/>
        <v>12501.265507499998</v>
      </c>
      <c r="DB29" s="35">
        <f t="shared" si="59"/>
        <v>4514.5015797</v>
      </c>
      <c r="DD29" s="35"/>
      <c r="DE29" s="35">
        <f t="shared" si="60"/>
        <v>1443.6294675</v>
      </c>
      <c r="DF29" s="5">
        <f t="shared" si="61"/>
        <v>1443.6294675</v>
      </c>
      <c r="DG29" s="35">
        <f t="shared" si="62"/>
        <v>521.3286213</v>
      </c>
    </row>
    <row r="30" spans="1:111" ht="12.75">
      <c r="A30" s="36">
        <v>11780</v>
      </c>
      <c r="C30" s="3">
        <v>6865000</v>
      </c>
      <c r="D30" s="3">
        <v>952325</v>
      </c>
      <c r="E30" s="34">
        <f t="shared" si="0"/>
        <v>7817325</v>
      </c>
      <c r="F30" s="34">
        <v>343907</v>
      </c>
      <c r="H30" s="43">
        <f t="shared" si="63"/>
        <v>1426056.1524999999</v>
      </c>
      <c r="I30" s="35">
        <f t="shared" si="1"/>
        <v>197825.04376250002</v>
      </c>
      <c r="J30" s="35">
        <f t="shared" si="2"/>
        <v>1623881.1962624998</v>
      </c>
      <c r="K30" s="35">
        <f t="shared" si="1"/>
        <v>71439.28524949998</v>
      </c>
      <c r="L30"/>
      <c r="M30" s="35">
        <f t="shared" si="64"/>
        <v>152542.3595</v>
      </c>
      <c r="N30" s="35">
        <f t="shared" si="3"/>
        <v>21160.947197499998</v>
      </c>
      <c r="O30" s="5">
        <f t="shared" si="4"/>
        <v>173703.3066975</v>
      </c>
      <c r="P30" s="35">
        <f t="shared" si="5"/>
        <v>7641.716712099999</v>
      </c>
      <c r="Q30"/>
      <c r="R30" s="35">
        <f t="shared" si="65"/>
        <v>37747.2025</v>
      </c>
      <c r="S30" s="35">
        <f t="shared" si="6"/>
        <v>5236.3590125</v>
      </c>
      <c r="T30" s="5">
        <f t="shared" si="7"/>
        <v>42983.5615125</v>
      </c>
      <c r="U30" s="35">
        <f t="shared" si="8"/>
        <v>1890.9726395</v>
      </c>
      <c r="V30"/>
      <c r="W30" s="35">
        <f t="shared" si="66"/>
        <v>63096.90150000001</v>
      </c>
      <c r="X30" s="35">
        <f t="shared" si="9"/>
        <v>8752.914307500001</v>
      </c>
      <c r="Y30" s="5">
        <f t="shared" si="10"/>
        <v>71849.81580750001</v>
      </c>
      <c r="Z30" s="35">
        <f t="shared" si="11"/>
        <v>3160.8836277</v>
      </c>
      <c r="AA30"/>
      <c r="AB30" s="35">
        <f t="shared" si="67"/>
        <v>467991.169</v>
      </c>
      <c r="AC30" s="35">
        <f t="shared" si="12"/>
        <v>64920.566645</v>
      </c>
      <c r="AD30" s="5">
        <f t="shared" si="13"/>
        <v>532911.735645</v>
      </c>
      <c r="AE30" s="35">
        <f t="shared" si="14"/>
        <v>23444.346534199998</v>
      </c>
      <c r="AF30"/>
      <c r="AG30" s="35">
        <f t="shared" si="68"/>
        <v>17007.351</v>
      </c>
      <c r="AH30" s="35">
        <f t="shared" si="15"/>
        <v>2359.2899549999997</v>
      </c>
      <c r="AI30" s="5">
        <f t="shared" si="16"/>
        <v>19366.640955</v>
      </c>
      <c r="AJ30" s="35">
        <f t="shared" si="17"/>
        <v>851.9952017999999</v>
      </c>
      <c r="AK30"/>
      <c r="AL30" s="35">
        <f t="shared" si="69"/>
        <v>183277.65099999998</v>
      </c>
      <c r="AM30" s="35">
        <f t="shared" si="18"/>
        <v>25424.601455</v>
      </c>
      <c r="AN30" s="5">
        <f t="shared" si="19"/>
        <v>208702.25245499998</v>
      </c>
      <c r="AO30" s="35">
        <f t="shared" si="20"/>
        <v>9181.4227418</v>
      </c>
      <c r="AP30"/>
      <c r="AQ30" s="35">
        <f t="shared" si="70"/>
        <v>61978.593</v>
      </c>
      <c r="AR30" s="35">
        <f t="shared" si="21"/>
        <v>8597.780565000001</v>
      </c>
      <c r="AS30" s="5">
        <f t="shared" si="22"/>
        <v>70576.373565</v>
      </c>
      <c r="AT30" s="35">
        <f t="shared" si="23"/>
        <v>3104.8611774</v>
      </c>
      <c r="AU30"/>
      <c r="AV30" s="35">
        <f t="shared" si="71"/>
        <v>76828.2745</v>
      </c>
      <c r="AW30" s="35">
        <f t="shared" si="24"/>
        <v>10657.7547725</v>
      </c>
      <c r="AX30" s="5">
        <f t="shared" si="25"/>
        <v>87486.0292725</v>
      </c>
      <c r="AY30" s="35">
        <f t="shared" si="26"/>
        <v>3848.7664090999997</v>
      </c>
      <c r="AZ30"/>
      <c r="BA30" s="35">
        <f t="shared" si="72"/>
        <v>16090.8735</v>
      </c>
      <c r="BB30" s="35">
        <f t="shared" si="27"/>
        <v>2232.1545674999998</v>
      </c>
      <c r="BC30" s="5">
        <f t="shared" si="28"/>
        <v>18323.0280675</v>
      </c>
      <c r="BD30" s="35">
        <f t="shared" si="29"/>
        <v>806.0836173</v>
      </c>
      <c r="BE30"/>
      <c r="BF30" s="35">
        <f t="shared" si="73"/>
        <v>34817.2205</v>
      </c>
      <c r="BG30" s="35">
        <f t="shared" si="30"/>
        <v>4829.9067025</v>
      </c>
      <c r="BH30" s="5">
        <f t="shared" si="31"/>
        <v>39647.12720250001</v>
      </c>
      <c r="BI30" s="35">
        <f t="shared" si="32"/>
        <v>1744.1931319</v>
      </c>
      <c r="BJ30"/>
      <c r="BK30" s="35">
        <f t="shared" si="74"/>
        <v>12386.5195</v>
      </c>
      <c r="BL30" s="35">
        <f t="shared" si="33"/>
        <v>1718.2799975</v>
      </c>
      <c r="BM30" s="5">
        <f t="shared" si="34"/>
        <v>14104.7994975</v>
      </c>
      <c r="BN30" s="35">
        <f t="shared" si="35"/>
        <v>620.5114001</v>
      </c>
      <c r="BP30" s="35">
        <f t="shared" si="75"/>
        <v>8739.8315</v>
      </c>
      <c r="BQ30" s="35">
        <f t="shared" si="36"/>
        <v>1212.4049575000001</v>
      </c>
      <c r="BR30" s="5">
        <f t="shared" si="37"/>
        <v>9952.236457500001</v>
      </c>
      <c r="BS30" s="35">
        <f t="shared" si="38"/>
        <v>437.8280017</v>
      </c>
      <c r="BT30"/>
      <c r="BU30" s="35">
        <f t="shared" si="76"/>
        <v>23091.800499999998</v>
      </c>
      <c r="BV30" s="35">
        <f t="shared" si="39"/>
        <v>3203.3356025</v>
      </c>
      <c r="BW30" s="5">
        <f t="shared" si="40"/>
        <v>26295.136102499997</v>
      </c>
      <c r="BX30" s="35">
        <f t="shared" si="41"/>
        <v>1156.7999759</v>
      </c>
      <c r="BY30"/>
      <c r="BZ30" s="35">
        <f t="shared" si="77"/>
        <v>991.9925</v>
      </c>
      <c r="CA30" s="35">
        <f t="shared" si="42"/>
        <v>137.6109625</v>
      </c>
      <c r="CB30" s="5">
        <f t="shared" si="43"/>
        <v>1129.6034625</v>
      </c>
      <c r="CC30" s="35">
        <f t="shared" si="44"/>
        <v>49.6945615</v>
      </c>
      <c r="CD30"/>
      <c r="CE30" s="35">
        <f t="shared" si="78"/>
        <v>13066.154499999999</v>
      </c>
      <c r="CF30" s="35">
        <f t="shared" si="45"/>
        <v>1812.5601725</v>
      </c>
      <c r="CG30" s="5">
        <f t="shared" si="46"/>
        <v>14878.714672499998</v>
      </c>
      <c r="CH30" s="35">
        <f t="shared" si="47"/>
        <v>654.5581930999999</v>
      </c>
      <c r="CI30"/>
      <c r="CJ30" s="35">
        <f t="shared" si="79"/>
        <v>39554.0705</v>
      </c>
      <c r="CK30" s="35">
        <f t="shared" si="48"/>
        <v>5487.0109525</v>
      </c>
      <c r="CL30" s="5">
        <f t="shared" si="49"/>
        <v>45041.0814525</v>
      </c>
      <c r="CM30" s="35">
        <f t="shared" si="50"/>
        <v>1981.4889618999998</v>
      </c>
      <c r="CN30"/>
      <c r="CO30" s="35">
        <f t="shared" si="80"/>
        <v>15616.502</v>
      </c>
      <c r="CP30" s="35">
        <f t="shared" si="51"/>
        <v>2166.34891</v>
      </c>
      <c r="CQ30" s="35">
        <f t="shared" si="52"/>
        <v>17782.85091</v>
      </c>
      <c r="CR30" s="35">
        <f t="shared" si="53"/>
        <v>782.3196436</v>
      </c>
      <c r="CS30"/>
      <c r="CT30" s="35">
        <f t="shared" si="81"/>
        <v>100707.4905</v>
      </c>
      <c r="CU30" s="35">
        <f t="shared" si="54"/>
        <v>13970.322052500002</v>
      </c>
      <c r="CV30" s="35">
        <f t="shared" si="55"/>
        <v>114677.8125525</v>
      </c>
      <c r="CW30" s="35">
        <f t="shared" si="56"/>
        <v>5045.012517900001</v>
      </c>
      <c r="CY30" s="35">
        <f t="shared" si="82"/>
        <v>90117.54149999999</v>
      </c>
      <c r="CZ30" s="35">
        <f t="shared" si="57"/>
        <v>12501.265507499998</v>
      </c>
      <c r="DA30" s="35">
        <f t="shared" si="58"/>
        <v>102618.80700749999</v>
      </c>
      <c r="DB30" s="35">
        <f t="shared" si="59"/>
        <v>4514.5015797</v>
      </c>
      <c r="DD30" s="35">
        <f t="shared" si="83"/>
        <v>10406.6535</v>
      </c>
      <c r="DE30" s="35">
        <f t="shared" si="60"/>
        <v>1443.6294675</v>
      </c>
      <c r="DF30" s="5">
        <f t="shared" si="61"/>
        <v>11850.2829675</v>
      </c>
      <c r="DG30" s="35">
        <f t="shared" si="62"/>
        <v>521.3286213</v>
      </c>
    </row>
    <row r="31" spans="1:111" ht="12.75">
      <c r="A31" s="36">
        <v>11963</v>
      </c>
      <c r="D31" s="3">
        <v>780700</v>
      </c>
      <c r="E31" s="34">
        <f t="shared" si="0"/>
        <v>780700</v>
      </c>
      <c r="F31" s="34">
        <v>343907</v>
      </c>
      <c r="H31" s="43"/>
      <c r="I31" s="35">
        <f t="shared" si="1"/>
        <v>162173.63994999998</v>
      </c>
      <c r="J31" s="35">
        <f t="shared" si="2"/>
        <v>162173.63994999998</v>
      </c>
      <c r="K31" s="35">
        <f t="shared" si="1"/>
        <v>71439.28524949998</v>
      </c>
      <c r="L31"/>
      <c r="M31" s="35"/>
      <c r="N31" s="35">
        <f t="shared" si="3"/>
        <v>17347.388209999997</v>
      </c>
      <c r="O31" s="5">
        <f t="shared" si="4"/>
        <v>17347.388209999997</v>
      </c>
      <c r="P31" s="35">
        <f t="shared" si="5"/>
        <v>7641.716712099999</v>
      </c>
      <c r="Q31"/>
      <c r="R31" s="35"/>
      <c r="S31" s="35">
        <f t="shared" si="6"/>
        <v>4292.6789499999995</v>
      </c>
      <c r="T31" s="5">
        <f t="shared" si="7"/>
        <v>4292.6789499999995</v>
      </c>
      <c r="U31" s="35">
        <f t="shared" si="8"/>
        <v>1890.9726395</v>
      </c>
      <c r="V31"/>
      <c r="W31" s="35"/>
      <c r="X31" s="35">
        <f t="shared" si="9"/>
        <v>7175.4917700000005</v>
      </c>
      <c r="Y31" s="5">
        <f t="shared" si="10"/>
        <v>7175.4917700000005</v>
      </c>
      <c r="Z31" s="35">
        <f t="shared" si="11"/>
        <v>3160.8836277</v>
      </c>
      <c r="AA31"/>
      <c r="AB31" s="35"/>
      <c r="AC31" s="35">
        <f t="shared" si="12"/>
        <v>53220.78742</v>
      </c>
      <c r="AD31" s="5">
        <f t="shared" si="13"/>
        <v>53220.78742</v>
      </c>
      <c r="AE31" s="35">
        <f t="shared" si="14"/>
        <v>23444.346534199998</v>
      </c>
      <c r="AF31"/>
      <c r="AG31" s="35"/>
      <c r="AH31" s="35">
        <f t="shared" si="15"/>
        <v>1934.1061799999998</v>
      </c>
      <c r="AI31" s="5">
        <f t="shared" si="16"/>
        <v>1934.1061799999998</v>
      </c>
      <c r="AJ31" s="35">
        <f t="shared" si="17"/>
        <v>851.9952017999999</v>
      </c>
      <c r="AK31"/>
      <c r="AL31" s="35"/>
      <c r="AM31" s="35">
        <f t="shared" si="18"/>
        <v>20842.66018</v>
      </c>
      <c r="AN31" s="5">
        <f t="shared" si="19"/>
        <v>20842.66018</v>
      </c>
      <c r="AO31" s="35">
        <f t="shared" si="20"/>
        <v>9181.4227418</v>
      </c>
      <c r="AP31"/>
      <c r="AQ31" s="35"/>
      <c r="AR31" s="35">
        <f t="shared" si="21"/>
        <v>7048.31574</v>
      </c>
      <c r="AS31" s="5">
        <f t="shared" si="22"/>
        <v>7048.31574</v>
      </c>
      <c r="AT31" s="35">
        <f t="shared" si="23"/>
        <v>3104.8611774</v>
      </c>
      <c r="AU31"/>
      <c r="AV31" s="35"/>
      <c r="AW31" s="35">
        <f t="shared" si="24"/>
        <v>8737.04791</v>
      </c>
      <c r="AX31" s="5">
        <f t="shared" si="25"/>
        <v>8737.04791</v>
      </c>
      <c r="AY31" s="35">
        <f t="shared" si="26"/>
        <v>3848.7664090999997</v>
      </c>
      <c r="AZ31"/>
      <c r="BA31" s="35"/>
      <c r="BB31" s="35">
        <f t="shared" si="27"/>
        <v>1829.8827299999998</v>
      </c>
      <c r="BC31" s="5">
        <f t="shared" si="28"/>
        <v>1829.8827299999998</v>
      </c>
      <c r="BD31" s="35">
        <f t="shared" si="29"/>
        <v>806.0836173</v>
      </c>
      <c r="BE31"/>
      <c r="BF31" s="35"/>
      <c r="BG31" s="35">
        <f t="shared" si="30"/>
        <v>3959.4761900000003</v>
      </c>
      <c r="BH31" s="5">
        <f t="shared" si="31"/>
        <v>3959.4761900000003</v>
      </c>
      <c r="BI31" s="35">
        <f t="shared" si="32"/>
        <v>1744.1931319</v>
      </c>
      <c r="BJ31"/>
      <c r="BK31" s="35"/>
      <c r="BL31" s="35">
        <f t="shared" si="33"/>
        <v>1408.61701</v>
      </c>
      <c r="BM31" s="5">
        <f t="shared" si="34"/>
        <v>1408.61701</v>
      </c>
      <c r="BN31" s="35">
        <f t="shared" si="35"/>
        <v>620.5114001</v>
      </c>
      <c r="BP31" s="35"/>
      <c r="BQ31" s="35">
        <f t="shared" si="36"/>
        <v>993.9091700000001</v>
      </c>
      <c r="BR31" s="5">
        <f t="shared" si="37"/>
        <v>993.9091700000001</v>
      </c>
      <c r="BS31" s="35">
        <f t="shared" si="38"/>
        <v>437.8280017</v>
      </c>
      <c r="BT31"/>
      <c r="BU31" s="35"/>
      <c r="BV31" s="35">
        <f t="shared" si="39"/>
        <v>2626.04059</v>
      </c>
      <c r="BW31" s="5">
        <f t="shared" si="40"/>
        <v>2626.04059</v>
      </c>
      <c r="BX31" s="35">
        <f t="shared" si="41"/>
        <v>1156.7999759</v>
      </c>
      <c r="BY31"/>
      <c r="BZ31" s="35"/>
      <c r="CA31" s="35">
        <f t="shared" si="42"/>
        <v>112.81115</v>
      </c>
      <c r="CB31" s="5">
        <f t="shared" si="43"/>
        <v>112.81115</v>
      </c>
      <c r="CC31" s="35">
        <f t="shared" si="44"/>
        <v>49.6945615</v>
      </c>
      <c r="CD31"/>
      <c r="CE31" s="35"/>
      <c r="CF31" s="35">
        <f t="shared" si="45"/>
        <v>1485.9063099999998</v>
      </c>
      <c r="CG31" s="5">
        <f t="shared" si="46"/>
        <v>1485.9063099999998</v>
      </c>
      <c r="CH31" s="35">
        <f t="shared" si="47"/>
        <v>654.5581930999999</v>
      </c>
      <c r="CI31"/>
      <c r="CJ31" s="35"/>
      <c r="CK31" s="35">
        <f t="shared" si="48"/>
        <v>4498.159189999999</v>
      </c>
      <c r="CL31" s="5">
        <f t="shared" si="49"/>
        <v>4498.159189999999</v>
      </c>
      <c r="CM31" s="35">
        <f t="shared" si="50"/>
        <v>1981.4889618999998</v>
      </c>
      <c r="CN31"/>
      <c r="CO31" s="35"/>
      <c r="CP31" s="35">
        <f t="shared" si="51"/>
        <v>1775.93636</v>
      </c>
      <c r="CQ31" s="35">
        <f t="shared" si="52"/>
        <v>1775.93636</v>
      </c>
      <c r="CR31" s="35">
        <f t="shared" si="53"/>
        <v>782.3196436</v>
      </c>
      <c r="CS31"/>
      <c r="CT31" s="35"/>
      <c r="CU31" s="35">
        <f t="shared" si="54"/>
        <v>11452.63479</v>
      </c>
      <c r="CV31" s="35">
        <f t="shared" si="55"/>
        <v>11452.63479</v>
      </c>
      <c r="CW31" s="35">
        <f t="shared" si="56"/>
        <v>5045.012517900001</v>
      </c>
      <c r="CY31" s="35"/>
      <c r="CZ31" s="35">
        <f t="shared" si="57"/>
        <v>10248.32697</v>
      </c>
      <c r="DA31" s="35">
        <f t="shared" si="58"/>
        <v>10248.32697</v>
      </c>
      <c r="DB31" s="35">
        <f t="shared" si="59"/>
        <v>4514.5015797</v>
      </c>
      <c r="DD31" s="35"/>
      <c r="DE31" s="35">
        <f t="shared" si="60"/>
        <v>1183.4631299999999</v>
      </c>
      <c r="DF31" s="5">
        <f t="shared" si="61"/>
        <v>1183.4631299999999</v>
      </c>
      <c r="DG31" s="35">
        <f t="shared" si="62"/>
        <v>521.3286213</v>
      </c>
    </row>
    <row r="32" spans="1:111" ht="12.75">
      <c r="A32" s="36">
        <v>12145</v>
      </c>
      <c r="C32" s="3">
        <v>7210000</v>
      </c>
      <c r="D32" s="3">
        <v>780700</v>
      </c>
      <c r="E32" s="34">
        <f t="shared" si="0"/>
        <v>7990700</v>
      </c>
      <c r="F32" s="34">
        <v>343907</v>
      </c>
      <c r="H32" s="43">
        <f t="shared" si="63"/>
        <v>1497722.485</v>
      </c>
      <c r="I32" s="35">
        <f t="shared" si="1"/>
        <v>162173.63994999998</v>
      </c>
      <c r="J32" s="35">
        <f t="shared" si="2"/>
        <v>1659896.12495</v>
      </c>
      <c r="K32" s="35">
        <f t="shared" si="1"/>
        <v>71439.28524949998</v>
      </c>
      <c r="L32"/>
      <c r="M32" s="35">
        <f t="shared" si="64"/>
        <v>160208.36299999998</v>
      </c>
      <c r="N32" s="35">
        <f t="shared" si="3"/>
        <v>17347.388209999997</v>
      </c>
      <c r="O32" s="5">
        <f t="shared" si="4"/>
        <v>177555.75121</v>
      </c>
      <c r="P32" s="35">
        <f t="shared" si="5"/>
        <v>7641.716712099999</v>
      </c>
      <c r="Q32"/>
      <c r="R32" s="35">
        <f t="shared" si="65"/>
        <v>39644.185</v>
      </c>
      <c r="S32" s="35">
        <f t="shared" si="6"/>
        <v>4292.6789499999995</v>
      </c>
      <c r="T32" s="5">
        <f t="shared" si="7"/>
        <v>43936.86395</v>
      </c>
      <c r="U32" s="35">
        <f t="shared" si="8"/>
        <v>1890.9726395</v>
      </c>
      <c r="V32"/>
      <c r="W32" s="35">
        <f t="shared" si="66"/>
        <v>66267.831</v>
      </c>
      <c r="X32" s="35">
        <f t="shared" si="9"/>
        <v>7175.4917700000005</v>
      </c>
      <c r="Y32" s="5">
        <f t="shared" si="10"/>
        <v>73443.32277</v>
      </c>
      <c r="Z32" s="35">
        <f t="shared" si="11"/>
        <v>3160.8836277</v>
      </c>
      <c r="AA32"/>
      <c r="AB32" s="35">
        <f t="shared" si="67"/>
        <v>491510.026</v>
      </c>
      <c r="AC32" s="35">
        <f t="shared" si="12"/>
        <v>53220.78742</v>
      </c>
      <c r="AD32" s="5">
        <f t="shared" si="13"/>
        <v>544730.81342</v>
      </c>
      <c r="AE32" s="35">
        <f t="shared" si="14"/>
        <v>23444.346534199998</v>
      </c>
      <c r="AF32"/>
      <c r="AG32" s="35">
        <f t="shared" si="68"/>
        <v>17862.054</v>
      </c>
      <c r="AH32" s="35">
        <f t="shared" si="15"/>
        <v>1934.1061799999998</v>
      </c>
      <c r="AI32" s="5">
        <f t="shared" si="16"/>
        <v>19796.16018</v>
      </c>
      <c r="AJ32" s="35">
        <f t="shared" si="17"/>
        <v>851.9952017999999</v>
      </c>
      <c r="AK32"/>
      <c r="AL32" s="35">
        <f t="shared" si="69"/>
        <v>192488.254</v>
      </c>
      <c r="AM32" s="35">
        <f t="shared" si="18"/>
        <v>20842.66018</v>
      </c>
      <c r="AN32" s="5">
        <f t="shared" si="19"/>
        <v>213330.91418</v>
      </c>
      <c r="AO32" s="35">
        <f t="shared" si="20"/>
        <v>9181.4227418</v>
      </c>
      <c r="AP32"/>
      <c r="AQ32" s="35">
        <f t="shared" si="70"/>
        <v>65093.322</v>
      </c>
      <c r="AR32" s="35">
        <f t="shared" si="21"/>
        <v>7048.31574</v>
      </c>
      <c r="AS32" s="5">
        <f t="shared" si="22"/>
        <v>72141.63774</v>
      </c>
      <c r="AT32" s="35">
        <f t="shared" si="23"/>
        <v>3104.8611774</v>
      </c>
      <c r="AU32"/>
      <c r="AV32" s="35">
        <f t="shared" si="71"/>
        <v>80689.273</v>
      </c>
      <c r="AW32" s="35">
        <f t="shared" si="24"/>
        <v>8737.04791</v>
      </c>
      <c r="AX32" s="5">
        <f t="shared" si="25"/>
        <v>89426.32091</v>
      </c>
      <c r="AY32" s="35">
        <f t="shared" si="26"/>
        <v>3848.7664090999997</v>
      </c>
      <c r="AZ32"/>
      <c r="BA32" s="35">
        <f t="shared" si="72"/>
        <v>16899.519</v>
      </c>
      <c r="BB32" s="35">
        <f t="shared" si="27"/>
        <v>1829.8827299999998</v>
      </c>
      <c r="BC32" s="5">
        <f t="shared" si="28"/>
        <v>18729.40173</v>
      </c>
      <c r="BD32" s="35">
        <f t="shared" si="29"/>
        <v>806.0836173</v>
      </c>
      <c r="BE32"/>
      <c r="BF32" s="35">
        <f t="shared" si="73"/>
        <v>36566.957</v>
      </c>
      <c r="BG32" s="35">
        <f t="shared" si="30"/>
        <v>3959.4761900000003</v>
      </c>
      <c r="BH32" s="5">
        <f t="shared" si="31"/>
        <v>40526.43319</v>
      </c>
      <c r="BI32" s="35">
        <f t="shared" si="32"/>
        <v>1744.1931319</v>
      </c>
      <c r="BJ32"/>
      <c r="BK32" s="35">
        <f t="shared" si="74"/>
        <v>13009.003</v>
      </c>
      <c r="BL32" s="35">
        <f t="shared" si="33"/>
        <v>1408.61701</v>
      </c>
      <c r="BM32" s="5">
        <f t="shared" si="34"/>
        <v>14417.62001</v>
      </c>
      <c r="BN32" s="35">
        <f t="shared" si="35"/>
        <v>620.5114001</v>
      </c>
      <c r="BP32" s="35">
        <f t="shared" si="75"/>
        <v>9179.051000000001</v>
      </c>
      <c r="BQ32" s="35">
        <f t="shared" si="36"/>
        <v>993.9091700000001</v>
      </c>
      <c r="BR32" s="5">
        <f t="shared" si="37"/>
        <v>10172.960170000002</v>
      </c>
      <c r="BS32" s="35">
        <f t="shared" si="38"/>
        <v>437.8280017</v>
      </c>
      <c r="BT32"/>
      <c r="BU32" s="35">
        <f t="shared" si="76"/>
        <v>24252.277</v>
      </c>
      <c r="BV32" s="35">
        <f t="shared" si="39"/>
        <v>2626.04059</v>
      </c>
      <c r="BW32" s="5">
        <f t="shared" si="40"/>
        <v>26878.31759</v>
      </c>
      <c r="BX32" s="35">
        <f t="shared" si="41"/>
        <v>1156.7999759</v>
      </c>
      <c r="BY32"/>
      <c r="BZ32" s="35">
        <f t="shared" si="77"/>
        <v>1041.845</v>
      </c>
      <c r="CA32" s="35">
        <f t="shared" si="42"/>
        <v>112.81115</v>
      </c>
      <c r="CB32" s="5">
        <f t="shared" si="43"/>
        <v>1154.65615</v>
      </c>
      <c r="CC32" s="35">
        <f t="shared" si="44"/>
        <v>49.6945615</v>
      </c>
      <c r="CD32"/>
      <c r="CE32" s="35">
        <f t="shared" si="78"/>
        <v>13722.793</v>
      </c>
      <c r="CF32" s="35">
        <f t="shared" si="45"/>
        <v>1485.9063099999998</v>
      </c>
      <c r="CG32" s="5">
        <f t="shared" si="46"/>
        <v>15208.69931</v>
      </c>
      <c r="CH32" s="35">
        <f t="shared" si="47"/>
        <v>654.5581930999999</v>
      </c>
      <c r="CI32"/>
      <c r="CJ32" s="35">
        <f t="shared" si="79"/>
        <v>41541.856999999996</v>
      </c>
      <c r="CK32" s="35">
        <f t="shared" si="48"/>
        <v>4498.159189999999</v>
      </c>
      <c r="CL32" s="5">
        <f t="shared" si="49"/>
        <v>46040.016189999995</v>
      </c>
      <c r="CM32" s="35">
        <f t="shared" si="50"/>
        <v>1981.4889618999998</v>
      </c>
      <c r="CN32"/>
      <c r="CO32" s="35">
        <f t="shared" si="80"/>
        <v>16401.308</v>
      </c>
      <c r="CP32" s="35">
        <f t="shared" si="51"/>
        <v>1775.93636</v>
      </c>
      <c r="CQ32" s="35">
        <f t="shared" si="52"/>
        <v>18177.24436</v>
      </c>
      <c r="CR32" s="35">
        <f t="shared" si="53"/>
        <v>782.3196436</v>
      </c>
      <c r="CS32"/>
      <c r="CT32" s="35">
        <f t="shared" si="81"/>
        <v>105768.53700000001</v>
      </c>
      <c r="CU32" s="35">
        <f t="shared" si="54"/>
        <v>11452.63479</v>
      </c>
      <c r="CV32" s="35">
        <f t="shared" si="55"/>
        <v>117221.17179000001</v>
      </c>
      <c r="CW32" s="35">
        <f t="shared" si="56"/>
        <v>5045.012517900001</v>
      </c>
      <c r="CY32" s="35">
        <f t="shared" si="82"/>
        <v>94646.39099999999</v>
      </c>
      <c r="CZ32" s="35">
        <f t="shared" si="57"/>
        <v>10248.32697</v>
      </c>
      <c r="DA32" s="35">
        <f t="shared" si="58"/>
        <v>104894.71796999998</v>
      </c>
      <c r="DB32" s="35">
        <f t="shared" si="59"/>
        <v>4514.5015797</v>
      </c>
      <c r="DD32" s="35">
        <f t="shared" si="83"/>
        <v>10929.639</v>
      </c>
      <c r="DE32" s="35">
        <f t="shared" si="60"/>
        <v>1183.4631299999999</v>
      </c>
      <c r="DF32" s="5">
        <f t="shared" si="61"/>
        <v>12113.10213</v>
      </c>
      <c r="DG32" s="35">
        <f t="shared" si="62"/>
        <v>521.3286213</v>
      </c>
    </row>
    <row r="33" spans="1:111" ht="12.75">
      <c r="A33" s="36">
        <v>12328</v>
      </c>
      <c r="D33" s="3">
        <v>636500</v>
      </c>
      <c r="E33" s="34">
        <f t="shared" si="0"/>
        <v>636500</v>
      </c>
      <c r="F33" s="34">
        <v>343907</v>
      </c>
      <c r="H33" s="43"/>
      <c r="I33" s="35">
        <f t="shared" si="1"/>
        <v>132219.19025</v>
      </c>
      <c r="J33" s="35">
        <f t="shared" si="2"/>
        <v>132219.19025</v>
      </c>
      <c r="K33" s="35">
        <f t="shared" si="1"/>
        <v>71439.28524949998</v>
      </c>
      <c r="L33"/>
      <c r="M33" s="35"/>
      <c r="N33" s="35">
        <f t="shared" si="3"/>
        <v>14143.220949999999</v>
      </c>
      <c r="O33" s="5">
        <f t="shared" si="4"/>
        <v>14143.220949999999</v>
      </c>
      <c r="P33" s="35">
        <f t="shared" si="5"/>
        <v>7641.716712099999</v>
      </c>
      <c r="Q33"/>
      <c r="R33" s="35"/>
      <c r="S33" s="35">
        <f t="shared" si="6"/>
        <v>3499.79525</v>
      </c>
      <c r="T33" s="5">
        <f t="shared" si="7"/>
        <v>3499.79525</v>
      </c>
      <c r="U33" s="35">
        <f t="shared" si="8"/>
        <v>1890.9726395</v>
      </c>
      <c r="V33"/>
      <c r="W33" s="35"/>
      <c r="X33" s="35">
        <f t="shared" si="9"/>
        <v>5850.13515</v>
      </c>
      <c r="Y33" s="5">
        <f t="shared" si="10"/>
        <v>5850.13515</v>
      </c>
      <c r="Z33" s="35">
        <f t="shared" si="11"/>
        <v>3160.8836277</v>
      </c>
      <c r="AA33"/>
      <c r="AB33" s="35"/>
      <c r="AC33" s="35">
        <f t="shared" si="12"/>
        <v>43390.5869</v>
      </c>
      <c r="AD33" s="5">
        <f t="shared" si="13"/>
        <v>43390.5869</v>
      </c>
      <c r="AE33" s="35">
        <f t="shared" si="14"/>
        <v>23444.346534199998</v>
      </c>
      <c r="AF33"/>
      <c r="AG33" s="35"/>
      <c r="AH33" s="35">
        <f t="shared" si="15"/>
        <v>1576.8651</v>
      </c>
      <c r="AI33" s="5">
        <f t="shared" si="16"/>
        <v>1576.8651</v>
      </c>
      <c r="AJ33" s="35">
        <f t="shared" si="17"/>
        <v>851.9952017999999</v>
      </c>
      <c r="AK33"/>
      <c r="AL33" s="35"/>
      <c r="AM33" s="35">
        <f t="shared" si="18"/>
        <v>16992.8951</v>
      </c>
      <c r="AN33" s="5">
        <f t="shared" si="19"/>
        <v>16992.8951</v>
      </c>
      <c r="AO33" s="35">
        <f t="shared" si="20"/>
        <v>9181.4227418</v>
      </c>
      <c r="AP33"/>
      <c r="AQ33" s="35"/>
      <c r="AR33" s="35">
        <f t="shared" si="21"/>
        <v>5746.4493</v>
      </c>
      <c r="AS33" s="5">
        <f t="shared" si="22"/>
        <v>5746.4493</v>
      </c>
      <c r="AT33" s="35">
        <f t="shared" si="23"/>
        <v>3104.8611774</v>
      </c>
      <c r="AU33"/>
      <c r="AV33" s="35"/>
      <c r="AW33" s="35">
        <f t="shared" si="24"/>
        <v>7123.262449999999</v>
      </c>
      <c r="AX33" s="5">
        <f t="shared" si="25"/>
        <v>7123.262449999999</v>
      </c>
      <c r="AY33" s="35">
        <f t="shared" si="26"/>
        <v>3848.7664090999997</v>
      </c>
      <c r="AZ33"/>
      <c r="BA33" s="35"/>
      <c r="BB33" s="35">
        <f t="shared" si="27"/>
        <v>1491.8923499999999</v>
      </c>
      <c r="BC33" s="5">
        <f t="shared" si="28"/>
        <v>1491.8923499999999</v>
      </c>
      <c r="BD33" s="35">
        <f t="shared" si="29"/>
        <v>806.0836173</v>
      </c>
      <c r="BE33"/>
      <c r="BF33" s="35"/>
      <c r="BG33" s="35">
        <f t="shared" si="30"/>
        <v>3228.1370500000003</v>
      </c>
      <c r="BH33" s="5">
        <f t="shared" si="31"/>
        <v>3228.1370500000003</v>
      </c>
      <c r="BI33" s="35">
        <f t="shared" si="32"/>
        <v>1744.1931319</v>
      </c>
      <c r="BJ33"/>
      <c r="BK33" s="35"/>
      <c r="BL33" s="35">
        <f t="shared" si="33"/>
        <v>1148.43695</v>
      </c>
      <c r="BM33" s="5">
        <f t="shared" si="34"/>
        <v>1148.43695</v>
      </c>
      <c r="BN33" s="35">
        <f t="shared" si="35"/>
        <v>620.5114001</v>
      </c>
      <c r="BP33" s="35"/>
      <c r="BQ33" s="35">
        <f t="shared" si="36"/>
        <v>810.32815</v>
      </c>
      <c r="BR33" s="5">
        <f t="shared" si="37"/>
        <v>810.32815</v>
      </c>
      <c r="BS33" s="35">
        <f t="shared" si="38"/>
        <v>437.8280017</v>
      </c>
      <c r="BT33"/>
      <c r="BU33" s="35"/>
      <c r="BV33" s="35">
        <f t="shared" si="39"/>
        <v>2140.99505</v>
      </c>
      <c r="BW33" s="5">
        <f t="shared" si="40"/>
        <v>2140.99505</v>
      </c>
      <c r="BX33" s="35">
        <f t="shared" si="41"/>
        <v>1156.7999759</v>
      </c>
      <c r="BY33"/>
      <c r="BZ33" s="35"/>
      <c r="CA33" s="35">
        <f t="shared" si="42"/>
        <v>91.97425</v>
      </c>
      <c r="CB33" s="5">
        <f t="shared" si="43"/>
        <v>91.97425</v>
      </c>
      <c r="CC33" s="35">
        <f t="shared" si="44"/>
        <v>49.6945615</v>
      </c>
      <c r="CD33"/>
      <c r="CE33" s="35"/>
      <c r="CF33" s="35">
        <f t="shared" si="45"/>
        <v>1211.45045</v>
      </c>
      <c r="CG33" s="5">
        <f t="shared" si="46"/>
        <v>1211.45045</v>
      </c>
      <c r="CH33" s="35">
        <f t="shared" si="47"/>
        <v>654.5581930999999</v>
      </c>
      <c r="CI33"/>
      <c r="CJ33" s="35"/>
      <c r="CK33" s="35">
        <f t="shared" si="48"/>
        <v>3667.3220499999998</v>
      </c>
      <c r="CL33" s="5">
        <f t="shared" si="49"/>
        <v>3667.3220499999998</v>
      </c>
      <c r="CM33" s="35">
        <f t="shared" si="50"/>
        <v>1981.4889618999998</v>
      </c>
      <c r="CN33"/>
      <c r="CO33" s="35"/>
      <c r="CP33" s="35">
        <f t="shared" si="51"/>
        <v>1447.9102</v>
      </c>
      <c r="CQ33" s="35">
        <f t="shared" si="52"/>
        <v>1447.9102</v>
      </c>
      <c r="CR33" s="35">
        <f t="shared" si="53"/>
        <v>782.3196436</v>
      </c>
      <c r="CS33"/>
      <c r="CT33" s="35"/>
      <c r="CU33" s="35">
        <f t="shared" si="54"/>
        <v>9337.26405</v>
      </c>
      <c r="CV33" s="35">
        <f t="shared" si="55"/>
        <v>9337.26405</v>
      </c>
      <c r="CW33" s="35">
        <f t="shared" si="56"/>
        <v>5045.012517900001</v>
      </c>
      <c r="CY33" s="35"/>
      <c r="CZ33" s="35">
        <f t="shared" si="57"/>
        <v>8355.39915</v>
      </c>
      <c r="DA33" s="35">
        <f t="shared" si="58"/>
        <v>8355.39915</v>
      </c>
      <c r="DB33" s="35">
        <f t="shared" si="59"/>
        <v>4514.5015797</v>
      </c>
      <c r="DD33" s="35"/>
      <c r="DE33" s="35">
        <f t="shared" si="60"/>
        <v>964.8703499999999</v>
      </c>
      <c r="DF33" s="5">
        <f t="shared" si="61"/>
        <v>964.8703499999999</v>
      </c>
      <c r="DG33" s="35">
        <f t="shared" si="62"/>
        <v>521.3286213</v>
      </c>
    </row>
    <row r="34" spans="1:111" ht="12.75">
      <c r="A34" s="36">
        <v>12510</v>
      </c>
      <c r="C34" s="3">
        <v>7495000</v>
      </c>
      <c r="D34" s="3">
        <v>636500</v>
      </c>
      <c r="E34" s="34">
        <f t="shared" si="0"/>
        <v>8131500</v>
      </c>
      <c r="F34" s="34">
        <v>343907</v>
      </c>
      <c r="H34" s="43">
        <f t="shared" si="63"/>
        <v>1556925.1074999997</v>
      </c>
      <c r="I34" s="35">
        <f t="shared" si="1"/>
        <v>132219.19025</v>
      </c>
      <c r="J34" s="35">
        <f t="shared" si="2"/>
        <v>1689144.2977499997</v>
      </c>
      <c r="K34" s="35">
        <f t="shared" si="1"/>
        <v>71439.28524949998</v>
      </c>
      <c r="L34"/>
      <c r="M34" s="35">
        <f t="shared" si="64"/>
        <v>166541.14849999998</v>
      </c>
      <c r="N34" s="35">
        <f t="shared" si="3"/>
        <v>14143.220949999999</v>
      </c>
      <c r="O34" s="5">
        <f t="shared" si="4"/>
        <v>180684.36944999997</v>
      </c>
      <c r="P34" s="35">
        <f t="shared" si="5"/>
        <v>7641.716712099999</v>
      </c>
      <c r="Q34"/>
      <c r="R34" s="35">
        <f t="shared" si="65"/>
        <v>41211.2575</v>
      </c>
      <c r="S34" s="35">
        <f t="shared" si="6"/>
        <v>3499.79525</v>
      </c>
      <c r="T34" s="5">
        <f t="shared" si="7"/>
        <v>44711.05275</v>
      </c>
      <c r="U34" s="35">
        <f t="shared" si="8"/>
        <v>1890.9726395</v>
      </c>
      <c r="V34"/>
      <c r="W34" s="35">
        <f t="shared" si="66"/>
        <v>68887.2945</v>
      </c>
      <c r="X34" s="35">
        <f t="shared" si="9"/>
        <v>5850.13515</v>
      </c>
      <c r="Y34" s="5">
        <f t="shared" si="10"/>
        <v>74737.42965</v>
      </c>
      <c r="Z34" s="35">
        <f t="shared" si="11"/>
        <v>3160.8836277</v>
      </c>
      <c r="AA34"/>
      <c r="AB34" s="35">
        <f t="shared" si="67"/>
        <v>510938.647</v>
      </c>
      <c r="AC34" s="35">
        <f t="shared" si="12"/>
        <v>43390.5869</v>
      </c>
      <c r="AD34" s="5">
        <f t="shared" si="13"/>
        <v>554329.2339</v>
      </c>
      <c r="AE34" s="35">
        <f t="shared" si="14"/>
        <v>23444.346534199998</v>
      </c>
      <c r="AF34"/>
      <c r="AG34" s="35">
        <f t="shared" si="68"/>
        <v>18568.112999999998</v>
      </c>
      <c r="AH34" s="35">
        <f t="shared" si="15"/>
        <v>1576.8651</v>
      </c>
      <c r="AI34" s="5">
        <f t="shared" si="16"/>
        <v>20144.978099999997</v>
      </c>
      <c r="AJ34" s="35">
        <f t="shared" si="17"/>
        <v>851.9952017999999</v>
      </c>
      <c r="AK34"/>
      <c r="AL34" s="35">
        <f t="shared" si="69"/>
        <v>200097.013</v>
      </c>
      <c r="AM34" s="35">
        <f t="shared" si="18"/>
        <v>16992.8951</v>
      </c>
      <c r="AN34" s="5">
        <f t="shared" si="19"/>
        <v>217089.9081</v>
      </c>
      <c r="AO34" s="35">
        <f t="shared" si="20"/>
        <v>9181.4227418</v>
      </c>
      <c r="AP34"/>
      <c r="AQ34" s="35">
        <f t="shared" si="70"/>
        <v>67666.359</v>
      </c>
      <c r="AR34" s="35">
        <f t="shared" si="21"/>
        <v>5746.4493</v>
      </c>
      <c r="AS34" s="5">
        <f t="shared" si="22"/>
        <v>73412.8083</v>
      </c>
      <c r="AT34" s="35">
        <f t="shared" si="23"/>
        <v>3104.8611774</v>
      </c>
      <c r="AU34"/>
      <c r="AV34" s="35">
        <f t="shared" si="71"/>
        <v>83878.7935</v>
      </c>
      <c r="AW34" s="35">
        <f t="shared" si="24"/>
        <v>7123.262449999999</v>
      </c>
      <c r="AX34" s="5">
        <f t="shared" si="25"/>
        <v>91002.05595</v>
      </c>
      <c r="AY34" s="35">
        <f t="shared" si="26"/>
        <v>3848.7664090999997</v>
      </c>
      <c r="AZ34"/>
      <c r="BA34" s="35">
        <f t="shared" si="72"/>
        <v>17567.5305</v>
      </c>
      <c r="BB34" s="35">
        <f t="shared" si="27"/>
        <v>1491.8923499999999</v>
      </c>
      <c r="BC34" s="5">
        <f t="shared" si="28"/>
        <v>19059.42285</v>
      </c>
      <c r="BD34" s="35">
        <f t="shared" si="29"/>
        <v>806.0836173</v>
      </c>
      <c r="BE34"/>
      <c r="BF34" s="35">
        <f t="shared" si="73"/>
        <v>38012.3915</v>
      </c>
      <c r="BG34" s="35">
        <f t="shared" si="30"/>
        <v>3228.1370500000003</v>
      </c>
      <c r="BH34" s="5">
        <f t="shared" si="31"/>
        <v>41240.528549999995</v>
      </c>
      <c r="BI34" s="35">
        <f t="shared" si="32"/>
        <v>1744.1931319</v>
      </c>
      <c r="BJ34"/>
      <c r="BK34" s="35">
        <f t="shared" si="74"/>
        <v>13523.2285</v>
      </c>
      <c r="BL34" s="35">
        <f t="shared" si="33"/>
        <v>1148.43695</v>
      </c>
      <c r="BM34" s="5">
        <f t="shared" si="34"/>
        <v>14671.665449999999</v>
      </c>
      <c r="BN34" s="35">
        <f t="shared" si="35"/>
        <v>620.5114001</v>
      </c>
      <c r="BP34" s="35">
        <f t="shared" si="75"/>
        <v>9541.8845</v>
      </c>
      <c r="BQ34" s="35">
        <f t="shared" si="36"/>
        <v>810.32815</v>
      </c>
      <c r="BR34" s="5">
        <f t="shared" si="37"/>
        <v>10352.21265</v>
      </c>
      <c r="BS34" s="35">
        <f t="shared" si="38"/>
        <v>437.8280017</v>
      </c>
      <c r="BT34"/>
      <c r="BU34" s="35">
        <f t="shared" si="76"/>
        <v>25210.9315</v>
      </c>
      <c r="BV34" s="35">
        <f t="shared" si="39"/>
        <v>2140.99505</v>
      </c>
      <c r="BW34" s="5">
        <f t="shared" si="40"/>
        <v>27351.92655</v>
      </c>
      <c r="BX34" s="35">
        <f t="shared" si="41"/>
        <v>1156.7999759</v>
      </c>
      <c r="BY34"/>
      <c r="BZ34" s="35">
        <f t="shared" si="77"/>
        <v>1083.0275</v>
      </c>
      <c r="CA34" s="35">
        <f t="shared" si="42"/>
        <v>91.97425</v>
      </c>
      <c r="CB34" s="5">
        <f t="shared" si="43"/>
        <v>1175.00175</v>
      </c>
      <c r="CC34" s="35">
        <f t="shared" si="44"/>
        <v>49.6945615</v>
      </c>
      <c r="CD34"/>
      <c r="CE34" s="35">
        <f t="shared" si="78"/>
        <v>14265.233499999998</v>
      </c>
      <c r="CF34" s="35">
        <f t="shared" si="45"/>
        <v>1211.45045</v>
      </c>
      <c r="CG34" s="5">
        <f t="shared" si="46"/>
        <v>15476.683949999999</v>
      </c>
      <c r="CH34" s="35">
        <f t="shared" si="47"/>
        <v>654.5581930999999</v>
      </c>
      <c r="CI34"/>
      <c r="CJ34" s="35">
        <f t="shared" si="79"/>
        <v>43183.9415</v>
      </c>
      <c r="CK34" s="35">
        <f t="shared" si="48"/>
        <v>3667.3220499999998</v>
      </c>
      <c r="CL34" s="5">
        <f t="shared" si="49"/>
        <v>46851.26355</v>
      </c>
      <c r="CM34" s="35">
        <f t="shared" si="50"/>
        <v>1981.4889618999998</v>
      </c>
      <c r="CN34"/>
      <c r="CO34" s="35">
        <f t="shared" si="80"/>
        <v>17049.626</v>
      </c>
      <c r="CP34" s="35">
        <f t="shared" si="51"/>
        <v>1447.9102</v>
      </c>
      <c r="CQ34" s="35">
        <f t="shared" si="52"/>
        <v>18497.5362</v>
      </c>
      <c r="CR34" s="35">
        <f t="shared" si="53"/>
        <v>782.3196436</v>
      </c>
      <c r="CS34"/>
      <c r="CT34" s="35">
        <f t="shared" si="81"/>
        <v>109949.4015</v>
      </c>
      <c r="CU34" s="35">
        <f t="shared" si="54"/>
        <v>9337.26405</v>
      </c>
      <c r="CV34" s="35">
        <f t="shared" si="55"/>
        <v>119286.66555</v>
      </c>
      <c r="CW34" s="35">
        <f t="shared" si="56"/>
        <v>5045.012517900001</v>
      </c>
      <c r="CY34" s="35">
        <f t="shared" si="82"/>
        <v>98387.6145</v>
      </c>
      <c r="CZ34" s="35">
        <f t="shared" si="57"/>
        <v>8355.39915</v>
      </c>
      <c r="DA34" s="35">
        <f t="shared" si="58"/>
        <v>106743.01365</v>
      </c>
      <c r="DB34" s="35">
        <f t="shared" si="59"/>
        <v>4514.5015797</v>
      </c>
      <c r="DD34" s="35">
        <f t="shared" si="83"/>
        <v>11361.6705</v>
      </c>
      <c r="DE34" s="35">
        <f t="shared" si="60"/>
        <v>964.8703499999999</v>
      </c>
      <c r="DF34" s="5">
        <f t="shared" si="61"/>
        <v>12326.54085</v>
      </c>
      <c r="DG34" s="35">
        <f t="shared" si="62"/>
        <v>521.3286213</v>
      </c>
    </row>
    <row r="35" spans="1:111" ht="12.75">
      <c r="A35" s="36">
        <v>12693</v>
      </c>
      <c r="D35" s="3">
        <v>486600</v>
      </c>
      <c r="E35" s="34">
        <f t="shared" si="0"/>
        <v>486600</v>
      </c>
      <c r="F35" s="34">
        <v>343907</v>
      </c>
      <c r="H35" s="43"/>
      <c r="I35" s="35">
        <f t="shared" si="1"/>
        <v>101080.68809999998</v>
      </c>
      <c r="J35" s="35">
        <f t="shared" si="2"/>
        <v>101080.68809999998</v>
      </c>
      <c r="K35" s="35">
        <f t="shared" si="1"/>
        <v>71439.28524949998</v>
      </c>
      <c r="L35"/>
      <c r="M35" s="35"/>
      <c r="N35" s="35">
        <f t="shared" si="3"/>
        <v>10812.39798</v>
      </c>
      <c r="O35" s="5">
        <f t="shared" si="4"/>
        <v>10812.39798</v>
      </c>
      <c r="P35" s="35">
        <f t="shared" si="5"/>
        <v>7641.716712099999</v>
      </c>
      <c r="Q35"/>
      <c r="R35" s="35"/>
      <c r="S35" s="35">
        <f t="shared" si="6"/>
        <v>2675.5701</v>
      </c>
      <c r="T35" s="5">
        <f t="shared" si="7"/>
        <v>2675.5701</v>
      </c>
      <c r="U35" s="35">
        <f t="shared" si="8"/>
        <v>1890.9726395</v>
      </c>
      <c r="V35"/>
      <c r="W35" s="35"/>
      <c r="X35" s="35">
        <f t="shared" si="9"/>
        <v>4472.38926</v>
      </c>
      <c r="Y35" s="5">
        <f t="shared" si="10"/>
        <v>4472.38926</v>
      </c>
      <c r="Z35" s="35">
        <f t="shared" si="11"/>
        <v>3160.8836277</v>
      </c>
      <c r="AA35"/>
      <c r="AB35" s="35"/>
      <c r="AC35" s="35">
        <f t="shared" si="12"/>
        <v>33171.81396</v>
      </c>
      <c r="AD35" s="5">
        <f t="shared" si="13"/>
        <v>33171.81396</v>
      </c>
      <c r="AE35" s="35">
        <f t="shared" si="14"/>
        <v>23444.346534199998</v>
      </c>
      <c r="AF35"/>
      <c r="AG35" s="35"/>
      <c r="AH35" s="35">
        <f t="shared" si="15"/>
        <v>1205.5028399999999</v>
      </c>
      <c r="AI35" s="5">
        <f t="shared" si="16"/>
        <v>1205.5028399999999</v>
      </c>
      <c r="AJ35" s="35">
        <f t="shared" si="17"/>
        <v>851.9952017999999</v>
      </c>
      <c r="AK35"/>
      <c r="AL35" s="35"/>
      <c r="AM35" s="35">
        <f t="shared" si="18"/>
        <v>12990.95484</v>
      </c>
      <c r="AN35" s="5">
        <f t="shared" si="19"/>
        <v>12990.95484</v>
      </c>
      <c r="AO35" s="35">
        <f t="shared" si="20"/>
        <v>9181.4227418</v>
      </c>
      <c r="AP35"/>
      <c r="AQ35" s="35"/>
      <c r="AR35" s="35">
        <f t="shared" si="21"/>
        <v>4393.12212</v>
      </c>
      <c r="AS35" s="5">
        <f t="shared" si="22"/>
        <v>4393.12212</v>
      </c>
      <c r="AT35" s="35">
        <f t="shared" si="23"/>
        <v>3104.8611774</v>
      </c>
      <c r="AU35"/>
      <c r="AV35" s="35"/>
      <c r="AW35" s="35">
        <f t="shared" si="24"/>
        <v>5445.68658</v>
      </c>
      <c r="AX35" s="5">
        <f t="shared" si="25"/>
        <v>5445.68658</v>
      </c>
      <c r="AY35" s="35">
        <f t="shared" si="26"/>
        <v>3848.7664090999997</v>
      </c>
      <c r="AZ35"/>
      <c r="BA35" s="35"/>
      <c r="BB35" s="35">
        <f t="shared" si="27"/>
        <v>1140.54174</v>
      </c>
      <c r="BC35" s="5">
        <f t="shared" si="28"/>
        <v>1140.54174</v>
      </c>
      <c r="BD35" s="35">
        <f t="shared" si="29"/>
        <v>806.0836173</v>
      </c>
      <c r="BE35"/>
      <c r="BF35" s="35"/>
      <c r="BG35" s="35">
        <f t="shared" si="30"/>
        <v>2467.88922</v>
      </c>
      <c r="BH35" s="5">
        <f t="shared" si="31"/>
        <v>2467.88922</v>
      </c>
      <c r="BI35" s="35">
        <f t="shared" si="32"/>
        <v>1744.1931319</v>
      </c>
      <c r="BJ35"/>
      <c r="BK35" s="35"/>
      <c r="BL35" s="35">
        <f t="shared" si="33"/>
        <v>877.97238</v>
      </c>
      <c r="BM35" s="5">
        <f t="shared" si="34"/>
        <v>877.97238</v>
      </c>
      <c r="BN35" s="35">
        <f t="shared" si="35"/>
        <v>620.5114001</v>
      </c>
      <c r="BP35" s="35"/>
      <c r="BQ35" s="35">
        <f t="shared" si="36"/>
        <v>619.4904600000001</v>
      </c>
      <c r="BR35" s="5">
        <f t="shared" si="37"/>
        <v>619.4904600000001</v>
      </c>
      <c r="BS35" s="35">
        <f t="shared" si="38"/>
        <v>437.8280017</v>
      </c>
      <c r="BT35"/>
      <c r="BU35" s="35"/>
      <c r="BV35" s="35">
        <f t="shared" si="39"/>
        <v>1636.77642</v>
      </c>
      <c r="BW35" s="5">
        <f t="shared" si="40"/>
        <v>1636.77642</v>
      </c>
      <c r="BX35" s="35">
        <f t="shared" si="41"/>
        <v>1156.7999759</v>
      </c>
      <c r="BY35"/>
      <c r="BZ35" s="35"/>
      <c r="CA35" s="35">
        <f t="shared" si="42"/>
        <v>70.3137</v>
      </c>
      <c r="CB35" s="5">
        <f t="shared" si="43"/>
        <v>70.3137</v>
      </c>
      <c r="CC35" s="35">
        <f t="shared" si="44"/>
        <v>49.6945615</v>
      </c>
      <c r="CD35"/>
      <c r="CE35" s="35"/>
      <c r="CF35" s="35">
        <f t="shared" si="45"/>
        <v>926.14578</v>
      </c>
      <c r="CG35" s="5">
        <f t="shared" si="46"/>
        <v>926.14578</v>
      </c>
      <c r="CH35" s="35">
        <f t="shared" si="47"/>
        <v>654.5581930999999</v>
      </c>
      <c r="CI35"/>
      <c r="CJ35" s="35"/>
      <c r="CK35" s="35">
        <f t="shared" si="48"/>
        <v>2803.64322</v>
      </c>
      <c r="CL35" s="5">
        <f t="shared" si="49"/>
        <v>2803.64322</v>
      </c>
      <c r="CM35" s="35">
        <f t="shared" si="50"/>
        <v>1981.4889618999998</v>
      </c>
      <c r="CN35"/>
      <c r="CO35" s="35"/>
      <c r="CP35" s="35">
        <f t="shared" si="51"/>
        <v>1106.91768</v>
      </c>
      <c r="CQ35" s="35">
        <f t="shared" si="52"/>
        <v>1106.91768</v>
      </c>
      <c r="CR35" s="35">
        <f t="shared" si="53"/>
        <v>782.3196436</v>
      </c>
      <c r="CS35"/>
      <c r="CT35" s="35"/>
      <c r="CU35" s="35">
        <f t="shared" si="54"/>
        <v>7138.27602</v>
      </c>
      <c r="CV35" s="35">
        <f t="shared" si="55"/>
        <v>7138.27602</v>
      </c>
      <c r="CW35" s="35">
        <f t="shared" si="56"/>
        <v>5045.012517900001</v>
      </c>
      <c r="CY35" s="35"/>
      <c r="CZ35" s="35">
        <f t="shared" si="57"/>
        <v>6387.64686</v>
      </c>
      <c r="DA35" s="35">
        <f t="shared" si="58"/>
        <v>6387.64686</v>
      </c>
      <c r="DB35" s="35">
        <f t="shared" si="59"/>
        <v>4514.5015797</v>
      </c>
      <c r="DD35" s="35"/>
      <c r="DE35" s="35">
        <f t="shared" si="60"/>
        <v>737.63694</v>
      </c>
      <c r="DF35" s="5">
        <f t="shared" si="61"/>
        <v>737.63694</v>
      </c>
      <c r="DG35" s="35">
        <f t="shared" si="62"/>
        <v>521.3286213</v>
      </c>
    </row>
    <row r="36" spans="1:111" ht="12.75">
      <c r="A36" s="36">
        <v>12875</v>
      </c>
      <c r="C36" s="3">
        <v>7795000</v>
      </c>
      <c r="D36" s="3">
        <v>486600</v>
      </c>
      <c r="E36" s="34">
        <f t="shared" si="0"/>
        <v>8281600</v>
      </c>
      <c r="F36" s="34">
        <v>343907</v>
      </c>
      <c r="H36" s="43">
        <f t="shared" si="63"/>
        <v>1619243.6575000002</v>
      </c>
      <c r="I36" s="35">
        <f t="shared" si="1"/>
        <v>101080.68809999998</v>
      </c>
      <c r="J36" s="35">
        <f t="shared" si="2"/>
        <v>1720324.3456000001</v>
      </c>
      <c r="K36" s="35">
        <f t="shared" si="1"/>
        <v>71439.28524949998</v>
      </c>
      <c r="L36"/>
      <c r="M36" s="35">
        <f t="shared" si="64"/>
        <v>173207.23849999998</v>
      </c>
      <c r="N36" s="35">
        <f t="shared" si="3"/>
        <v>10812.39798</v>
      </c>
      <c r="O36" s="5">
        <f t="shared" si="4"/>
        <v>184019.63648</v>
      </c>
      <c r="P36" s="35">
        <f t="shared" si="5"/>
        <v>7641.716712099999</v>
      </c>
      <c r="Q36"/>
      <c r="R36" s="35">
        <f t="shared" si="65"/>
        <v>42860.8075</v>
      </c>
      <c r="S36" s="35">
        <f t="shared" si="6"/>
        <v>2675.5701</v>
      </c>
      <c r="T36" s="5">
        <f t="shared" si="7"/>
        <v>45536.3776</v>
      </c>
      <c r="U36" s="35">
        <f t="shared" si="8"/>
        <v>1890.9726395</v>
      </c>
      <c r="V36"/>
      <c r="W36" s="35">
        <f t="shared" si="66"/>
        <v>71644.6245</v>
      </c>
      <c r="X36" s="35">
        <f t="shared" si="9"/>
        <v>4472.38926</v>
      </c>
      <c r="Y36" s="5">
        <f t="shared" si="10"/>
        <v>76117.01376</v>
      </c>
      <c r="Z36" s="35">
        <f t="shared" si="11"/>
        <v>3160.8836277</v>
      </c>
      <c r="AA36"/>
      <c r="AB36" s="35">
        <f t="shared" si="67"/>
        <v>531389.8269999999</v>
      </c>
      <c r="AC36" s="35">
        <f t="shared" si="12"/>
        <v>33171.81396</v>
      </c>
      <c r="AD36" s="5">
        <f t="shared" si="13"/>
        <v>564561.64096</v>
      </c>
      <c r="AE36" s="35">
        <f t="shared" si="14"/>
        <v>23444.346534199998</v>
      </c>
      <c r="AF36"/>
      <c r="AG36" s="35">
        <f t="shared" si="68"/>
        <v>19311.333</v>
      </c>
      <c r="AH36" s="35">
        <f t="shared" si="15"/>
        <v>1205.5028399999999</v>
      </c>
      <c r="AI36" s="5">
        <f t="shared" si="16"/>
        <v>20516.83584</v>
      </c>
      <c r="AJ36" s="35">
        <f t="shared" si="17"/>
        <v>851.9952017999999</v>
      </c>
      <c r="AK36"/>
      <c r="AL36" s="35">
        <f t="shared" si="69"/>
        <v>208106.233</v>
      </c>
      <c r="AM36" s="35">
        <f t="shared" si="18"/>
        <v>12990.95484</v>
      </c>
      <c r="AN36" s="5">
        <f t="shared" si="19"/>
        <v>221097.18784</v>
      </c>
      <c r="AO36" s="35">
        <f t="shared" si="20"/>
        <v>9181.4227418</v>
      </c>
      <c r="AP36"/>
      <c r="AQ36" s="35">
        <f t="shared" si="70"/>
        <v>70374.819</v>
      </c>
      <c r="AR36" s="35">
        <f t="shared" si="21"/>
        <v>4393.12212</v>
      </c>
      <c r="AS36" s="5">
        <f t="shared" si="22"/>
        <v>74767.94112</v>
      </c>
      <c r="AT36" s="35">
        <f t="shared" si="23"/>
        <v>3104.8611774</v>
      </c>
      <c r="AU36"/>
      <c r="AV36" s="35">
        <f t="shared" si="71"/>
        <v>87236.1835</v>
      </c>
      <c r="AW36" s="35">
        <f t="shared" si="24"/>
        <v>5445.68658</v>
      </c>
      <c r="AX36" s="5">
        <f t="shared" si="25"/>
        <v>92681.87008</v>
      </c>
      <c r="AY36" s="35">
        <f t="shared" si="26"/>
        <v>3848.7664090999997</v>
      </c>
      <c r="AZ36"/>
      <c r="BA36" s="35">
        <f t="shared" si="72"/>
        <v>18270.7005</v>
      </c>
      <c r="BB36" s="35">
        <f t="shared" si="27"/>
        <v>1140.54174</v>
      </c>
      <c r="BC36" s="5">
        <f t="shared" si="28"/>
        <v>19411.24224</v>
      </c>
      <c r="BD36" s="35">
        <f t="shared" si="29"/>
        <v>806.0836173</v>
      </c>
      <c r="BE36"/>
      <c r="BF36" s="35">
        <f t="shared" si="73"/>
        <v>39533.9015</v>
      </c>
      <c r="BG36" s="35">
        <f t="shared" si="30"/>
        <v>2467.88922</v>
      </c>
      <c r="BH36" s="5">
        <f t="shared" si="31"/>
        <v>42001.79072</v>
      </c>
      <c r="BI36" s="35">
        <f t="shared" si="32"/>
        <v>1744.1931319</v>
      </c>
      <c r="BJ36"/>
      <c r="BK36" s="35">
        <f t="shared" si="74"/>
        <v>14064.5185</v>
      </c>
      <c r="BL36" s="35">
        <f t="shared" si="33"/>
        <v>877.97238</v>
      </c>
      <c r="BM36" s="5">
        <f t="shared" si="34"/>
        <v>14942.49088</v>
      </c>
      <c r="BN36" s="35">
        <f t="shared" si="35"/>
        <v>620.5114001</v>
      </c>
      <c r="BP36" s="35">
        <f t="shared" si="75"/>
        <v>9923.8145</v>
      </c>
      <c r="BQ36" s="35">
        <f t="shared" si="36"/>
        <v>619.4904600000001</v>
      </c>
      <c r="BR36" s="5">
        <f t="shared" si="37"/>
        <v>10543.304960000001</v>
      </c>
      <c r="BS36" s="35">
        <f t="shared" si="38"/>
        <v>437.8280017</v>
      </c>
      <c r="BT36"/>
      <c r="BU36" s="35">
        <f t="shared" si="76"/>
        <v>26220.0415</v>
      </c>
      <c r="BV36" s="35">
        <f t="shared" si="39"/>
        <v>1636.77642</v>
      </c>
      <c r="BW36" s="5">
        <f t="shared" si="40"/>
        <v>27856.817919999998</v>
      </c>
      <c r="BX36" s="35">
        <f t="shared" si="41"/>
        <v>1156.7999759</v>
      </c>
      <c r="BY36"/>
      <c r="BZ36" s="35">
        <f t="shared" si="77"/>
        <v>1126.3774999999998</v>
      </c>
      <c r="CA36" s="35">
        <f t="shared" si="42"/>
        <v>70.3137</v>
      </c>
      <c r="CB36" s="5">
        <f t="shared" si="43"/>
        <v>1196.6911999999998</v>
      </c>
      <c r="CC36" s="35">
        <f t="shared" si="44"/>
        <v>49.6945615</v>
      </c>
      <c r="CD36"/>
      <c r="CE36" s="35">
        <f t="shared" si="78"/>
        <v>14836.2235</v>
      </c>
      <c r="CF36" s="35">
        <f t="shared" si="45"/>
        <v>926.14578</v>
      </c>
      <c r="CG36" s="5">
        <f t="shared" si="46"/>
        <v>15762.36928</v>
      </c>
      <c r="CH36" s="35">
        <f t="shared" si="47"/>
        <v>654.5581930999999</v>
      </c>
      <c r="CI36"/>
      <c r="CJ36" s="35">
        <f t="shared" si="79"/>
        <v>44912.451499999996</v>
      </c>
      <c r="CK36" s="35">
        <f t="shared" si="48"/>
        <v>2803.64322</v>
      </c>
      <c r="CL36" s="5">
        <f t="shared" si="49"/>
        <v>47716.094719999994</v>
      </c>
      <c r="CM36" s="35">
        <f t="shared" si="50"/>
        <v>1981.4889618999998</v>
      </c>
      <c r="CN36"/>
      <c r="CO36" s="35">
        <f t="shared" si="80"/>
        <v>17732.066</v>
      </c>
      <c r="CP36" s="35">
        <f t="shared" si="51"/>
        <v>1106.91768</v>
      </c>
      <c r="CQ36" s="35">
        <f t="shared" si="52"/>
        <v>18838.983679999998</v>
      </c>
      <c r="CR36" s="35">
        <f t="shared" si="53"/>
        <v>782.3196436</v>
      </c>
      <c r="CS36"/>
      <c r="CT36" s="35">
        <f t="shared" si="81"/>
        <v>114350.31150000001</v>
      </c>
      <c r="CU36" s="35">
        <f t="shared" si="54"/>
        <v>7138.27602</v>
      </c>
      <c r="CV36" s="35">
        <f t="shared" si="55"/>
        <v>121488.58752000002</v>
      </c>
      <c r="CW36" s="35">
        <f t="shared" si="56"/>
        <v>5045.012517900001</v>
      </c>
      <c r="CY36" s="35">
        <f t="shared" si="82"/>
        <v>102325.7445</v>
      </c>
      <c r="CZ36" s="35">
        <f t="shared" si="57"/>
        <v>6387.64686</v>
      </c>
      <c r="DA36" s="35">
        <f t="shared" si="58"/>
        <v>108713.39136</v>
      </c>
      <c r="DB36" s="35">
        <f t="shared" si="59"/>
        <v>4514.5015797</v>
      </c>
      <c r="DD36" s="35">
        <f t="shared" si="83"/>
        <v>11816.440499999999</v>
      </c>
      <c r="DE36" s="35">
        <f t="shared" si="60"/>
        <v>737.63694</v>
      </c>
      <c r="DF36" s="5">
        <f t="shared" si="61"/>
        <v>12554.07744</v>
      </c>
      <c r="DG36" s="35">
        <f t="shared" si="62"/>
        <v>521.3286213</v>
      </c>
    </row>
    <row r="37" spans="1:111" ht="12.75">
      <c r="A37" s="36">
        <v>13058</v>
      </c>
      <c r="D37" s="3">
        <v>330700</v>
      </c>
      <c r="E37" s="34">
        <f t="shared" si="0"/>
        <v>330700</v>
      </c>
      <c r="F37" s="34">
        <v>343907</v>
      </c>
      <c r="H37" s="43"/>
      <c r="I37" s="35">
        <f t="shared" si="1"/>
        <v>68695.81495000001</v>
      </c>
      <c r="J37" s="35">
        <f t="shared" si="2"/>
        <v>68695.81495000001</v>
      </c>
      <c r="K37" s="35">
        <f t="shared" si="1"/>
        <v>71439.28524949998</v>
      </c>
      <c r="L37"/>
      <c r="M37" s="35"/>
      <c r="N37" s="35">
        <f t="shared" si="3"/>
        <v>7348.25321</v>
      </c>
      <c r="O37" s="5">
        <f t="shared" si="4"/>
        <v>7348.25321</v>
      </c>
      <c r="P37" s="35">
        <f t="shared" si="5"/>
        <v>7641.716712099999</v>
      </c>
      <c r="Q37"/>
      <c r="R37" s="35"/>
      <c r="S37" s="35">
        <f t="shared" si="6"/>
        <v>1818.35395</v>
      </c>
      <c r="T37" s="5">
        <f t="shared" si="7"/>
        <v>1818.35395</v>
      </c>
      <c r="U37" s="35">
        <f t="shared" si="8"/>
        <v>1890.9726395</v>
      </c>
      <c r="V37"/>
      <c r="W37" s="35"/>
      <c r="X37" s="35">
        <f t="shared" si="9"/>
        <v>3039.49677</v>
      </c>
      <c r="Y37" s="5">
        <f t="shared" si="10"/>
        <v>3039.49677</v>
      </c>
      <c r="Z37" s="35">
        <f t="shared" si="11"/>
        <v>3160.8836277</v>
      </c>
      <c r="AA37"/>
      <c r="AB37" s="35"/>
      <c r="AC37" s="35">
        <f t="shared" si="12"/>
        <v>22544.01742</v>
      </c>
      <c r="AD37" s="5">
        <f t="shared" si="13"/>
        <v>22544.01742</v>
      </c>
      <c r="AE37" s="35">
        <f t="shared" si="14"/>
        <v>23444.346534199998</v>
      </c>
      <c r="AF37"/>
      <c r="AG37" s="35"/>
      <c r="AH37" s="35">
        <f t="shared" si="15"/>
        <v>819.27618</v>
      </c>
      <c r="AI37" s="5">
        <f t="shared" si="16"/>
        <v>819.27618</v>
      </c>
      <c r="AJ37" s="35">
        <f t="shared" si="17"/>
        <v>851.9952017999999</v>
      </c>
      <c r="AK37"/>
      <c r="AL37" s="35"/>
      <c r="AM37" s="35">
        <f t="shared" si="18"/>
        <v>8828.830179999999</v>
      </c>
      <c r="AN37" s="5">
        <f t="shared" si="19"/>
        <v>8828.830179999999</v>
      </c>
      <c r="AO37" s="35">
        <f t="shared" si="20"/>
        <v>9181.4227418</v>
      </c>
      <c r="AP37"/>
      <c r="AQ37" s="35"/>
      <c r="AR37" s="35">
        <f t="shared" si="21"/>
        <v>2985.62574</v>
      </c>
      <c r="AS37" s="5">
        <f t="shared" si="22"/>
        <v>2985.62574</v>
      </c>
      <c r="AT37" s="35">
        <f t="shared" si="23"/>
        <v>3104.8611774</v>
      </c>
      <c r="AU37"/>
      <c r="AV37" s="35"/>
      <c r="AW37" s="35">
        <f t="shared" si="24"/>
        <v>3700.9629099999997</v>
      </c>
      <c r="AX37" s="5">
        <f t="shared" si="25"/>
        <v>3700.9629099999997</v>
      </c>
      <c r="AY37" s="35">
        <f t="shared" si="26"/>
        <v>3848.7664090999997</v>
      </c>
      <c r="AZ37"/>
      <c r="BA37" s="35"/>
      <c r="BB37" s="35">
        <f t="shared" si="27"/>
        <v>775.1277299999999</v>
      </c>
      <c r="BC37" s="5">
        <f t="shared" si="28"/>
        <v>775.1277299999999</v>
      </c>
      <c r="BD37" s="35">
        <f t="shared" si="29"/>
        <v>806.0836173</v>
      </c>
      <c r="BE37"/>
      <c r="BF37" s="35"/>
      <c r="BG37" s="35">
        <f t="shared" si="30"/>
        <v>1677.21119</v>
      </c>
      <c r="BH37" s="5">
        <f t="shared" si="31"/>
        <v>1677.21119</v>
      </c>
      <c r="BI37" s="35">
        <f t="shared" si="32"/>
        <v>1744.1931319</v>
      </c>
      <c r="BJ37"/>
      <c r="BK37" s="35"/>
      <c r="BL37" s="35">
        <f t="shared" si="33"/>
        <v>596.68201</v>
      </c>
      <c r="BM37" s="5">
        <f t="shared" si="34"/>
        <v>596.68201</v>
      </c>
      <c r="BN37" s="35">
        <f t="shared" si="35"/>
        <v>620.5114001</v>
      </c>
      <c r="BP37" s="35"/>
      <c r="BQ37" s="35">
        <f t="shared" si="36"/>
        <v>421.01417000000004</v>
      </c>
      <c r="BR37" s="5">
        <f t="shared" si="37"/>
        <v>421.01417000000004</v>
      </c>
      <c r="BS37" s="35">
        <f t="shared" si="38"/>
        <v>437.8280017</v>
      </c>
      <c r="BT37"/>
      <c r="BU37" s="35"/>
      <c r="BV37" s="35">
        <f t="shared" si="39"/>
        <v>1112.3755899999999</v>
      </c>
      <c r="BW37" s="5">
        <f t="shared" si="40"/>
        <v>1112.3755899999999</v>
      </c>
      <c r="BX37" s="35">
        <f t="shared" si="41"/>
        <v>1156.7999759</v>
      </c>
      <c r="BY37"/>
      <c r="BZ37" s="35"/>
      <c r="CA37" s="35">
        <f t="shared" si="42"/>
        <v>47.78615</v>
      </c>
      <c r="CB37" s="5">
        <f t="shared" si="43"/>
        <v>47.78615</v>
      </c>
      <c r="CC37" s="35">
        <f t="shared" si="44"/>
        <v>49.6945615</v>
      </c>
      <c r="CD37"/>
      <c r="CE37" s="35"/>
      <c r="CF37" s="35">
        <f t="shared" si="45"/>
        <v>629.42131</v>
      </c>
      <c r="CG37" s="5">
        <f t="shared" si="46"/>
        <v>629.42131</v>
      </c>
      <c r="CH37" s="35">
        <f t="shared" si="47"/>
        <v>654.5581930999999</v>
      </c>
      <c r="CI37"/>
      <c r="CJ37" s="35"/>
      <c r="CK37" s="35">
        <f t="shared" si="48"/>
        <v>1905.39419</v>
      </c>
      <c r="CL37" s="5">
        <f t="shared" si="49"/>
        <v>1905.39419</v>
      </c>
      <c r="CM37" s="35">
        <f t="shared" si="50"/>
        <v>1981.4889618999998</v>
      </c>
      <c r="CN37"/>
      <c r="CO37" s="35"/>
      <c r="CP37" s="35">
        <f t="shared" si="51"/>
        <v>752.27636</v>
      </c>
      <c r="CQ37" s="35">
        <f t="shared" si="52"/>
        <v>752.27636</v>
      </c>
      <c r="CR37" s="35">
        <f t="shared" si="53"/>
        <v>782.3196436</v>
      </c>
      <c r="CS37"/>
      <c r="CT37" s="35"/>
      <c r="CU37" s="35">
        <f t="shared" si="54"/>
        <v>4851.26979</v>
      </c>
      <c r="CV37" s="35">
        <f t="shared" si="55"/>
        <v>4851.26979</v>
      </c>
      <c r="CW37" s="35">
        <f t="shared" si="56"/>
        <v>5045.012517900001</v>
      </c>
      <c r="CY37" s="35"/>
      <c r="CZ37" s="35">
        <f t="shared" si="57"/>
        <v>4341.1319699999995</v>
      </c>
      <c r="DA37" s="35">
        <f t="shared" si="58"/>
        <v>4341.1319699999995</v>
      </c>
      <c r="DB37" s="35">
        <f t="shared" si="59"/>
        <v>4514.5015797</v>
      </c>
      <c r="DD37" s="35"/>
      <c r="DE37" s="35">
        <f t="shared" si="60"/>
        <v>501.30812999999995</v>
      </c>
      <c r="DF37" s="5">
        <f t="shared" si="61"/>
        <v>501.30812999999995</v>
      </c>
      <c r="DG37" s="35">
        <f t="shared" si="62"/>
        <v>521.3286213</v>
      </c>
    </row>
    <row r="38" spans="1:111" ht="12.75">
      <c r="A38" s="36">
        <v>13241</v>
      </c>
      <c r="C38" s="3">
        <v>8105000</v>
      </c>
      <c r="D38" s="3">
        <v>330700</v>
      </c>
      <c r="E38" s="34">
        <f t="shared" si="0"/>
        <v>8435700</v>
      </c>
      <c r="F38" s="34">
        <v>343907</v>
      </c>
      <c r="H38" s="43">
        <f t="shared" si="63"/>
        <v>1683639.4925</v>
      </c>
      <c r="I38" s="35">
        <f t="shared" si="1"/>
        <v>68695.81495000001</v>
      </c>
      <c r="J38" s="35">
        <f t="shared" si="2"/>
        <v>1752335.30745</v>
      </c>
      <c r="K38" s="35">
        <f t="shared" si="1"/>
        <v>71439.28524949998</v>
      </c>
      <c r="L38"/>
      <c r="M38" s="35">
        <f t="shared" si="64"/>
        <v>180095.53149999998</v>
      </c>
      <c r="N38" s="35">
        <f t="shared" si="3"/>
        <v>7348.25321</v>
      </c>
      <c r="O38" s="5">
        <f t="shared" si="4"/>
        <v>187443.78470999998</v>
      </c>
      <c r="P38" s="35">
        <f t="shared" si="5"/>
        <v>7641.716712099999</v>
      </c>
      <c r="Q38"/>
      <c r="R38" s="35">
        <f t="shared" si="65"/>
        <v>44565.3425</v>
      </c>
      <c r="S38" s="35">
        <f t="shared" si="6"/>
        <v>1818.35395</v>
      </c>
      <c r="T38" s="5">
        <f t="shared" si="7"/>
        <v>46383.696449999996</v>
      </c>
      <c r="U38" s="35">
        <f t="shared" si="8"/>
        <v>1890.9726395</v>
      </c>
      <c r="V38"/>
      <c r="W38" s="35">
        <f t="shared" si="66"/>
        <v>74493.8655</v>
      </c>
      <c r="X38" s="35">
        <f t="shared" si="9"/>
        <v>3039.49677</v>
      </c>
      <c r="Y38" s="5">
        <f t="shared" si="10"/>
        <v>77533.36227</v>
      </c>
      <c r="Z38" s="35">
        <f t="shared" si="11"/>
        <v>3160.8836277</v>
      </c>
      <c r="AA38"/>
      <c r="AB38" s="35">
        <f t="shared" si="67"/>
        <v>552522.713</v>
      </c>
      <c r="AC38" s="35">
        <f t="shared" si="12"/>
        <v>22544.01742</v>
      </c>
      <c r="AD38" s="5">
        <f t="shared" si="13"/>
        <v>575066.73042</v>
      </c>
      <c r="AE38" s="35">
        <f t="shared" si="14"/>
        <v>23444.346534199998</v>
      </c>
      <c r="AF38"/>
      <c r="AG38" s="35">
        <f t="shared" si="68"/>
        <v>20079.326999999997</v>
      </c>
      <c r="AH38" s="35">
        <f t="shared" si="15"/>
        <v>819.27618</v>
      </c>
      <c r="AI38" s="5">
        <f t="shared" si="16"/>
        <v>20898.60318</v>
      </c>
      <c r="AJ38" s="35">
        <f t="shared" si="17"/>
        <v>851.9952017999999</v>
      </c>
      <c r="AK38"/>
      <c r="AL38" s="35">
        <f t="shared" si="69"/>
        <v>216382.427</v>
      </c>
      <c r="AM38" s="35">
        <f t="shared" si="18"/>
        <v>8828.830179999999</v>
      </c>
      <c r="AN38" s="5">
        <f t="shared" si="19"/>
        <v>225211.25718</v>
      </c>
      <c r="AO38" s="35">
        <f t="shared" si="20"/>
        <v>9181.4227418</v>
      </c>
      <c r="AP38"/>
      <c r="AQ38" s="35">
        <f t="shared" si="70"/>
        <v>73173.561</v>
      </c>
      <c r="AR38" s="35">
        <f t="shared" si="21"/>
        <v>2985.62574</v>
      </c>
      <c r="AS38" s="5">
        <f t="shared" si="22"/>
        <v>76159.18674</v>
      </c>
      <c r="AT38" s="35">
        <f t="shared" si="23"/>
        <v>3104.8611774</v>
      </c>
      <c r="AU38"/>
      <c r="AV38" s="35">
        <f t="shared" si="71"/>
        <v>90705.4865</v>
      </c>
      <c r="AW38" s="35">
        <f t="shared" si="24"/>
        <v>3700.9629099999997</v>
      </c>
      <c r="AX38" s="5">
        <f t="shared" si="25"/>
        <v>94406.44941</v>
      </c>
      <c r="AY38" s="35">
        <f t="shared" si="26"/>
        <v>3848.7664090999997</v>
      </c>
      <c r="AZ38"/>
      <c r="BA38" s="35">
        <f t="shared" si="72"/>
        <v>18997.3095</v>
      </c>
      <c r="BB38" s="35">
        <f t="shared" si="27"/>
        <v>775.1277299999999</v>
      </c>
      <c r="BC38" s="5">
        <f t="shared" si="28"/>
        <v>19772.43723</v>
      </c>
      <c r="BD38" s="35">
        <f t="shared" si="29"/>
        <v>806.0836173</v>
      </c>
      <c r="BE38"/>
      <c r="BF38" s="35">
        <f t="shared" si="73"/>
        <v>41106.1285</v>
      </c>
      <c r="BG38" s="35">
        <f t="shared" si="30"/>
        <v>1677.21119</v>
      </c>
      <c r="BH38" s="5">
        <f t="shared" si="31"/>
        <v>42783.33969</v>
      </c>
      <c r="BI38" s="35">
        <f t="shared" si="32"/>
        <v>1744.1931319</v>
      </c>
      <c r="BJ38"/>
      <c r="BK38" s="35">
        <f t="shared" si="74"/>
        <v>14623.8515</v>
      </c>
      <c r="BL38" s="35">
        <f t="shared" si="33"/>
        <v>596.68201</v>
      </c>
      <c r="BM38" s="5">
        <f t="shared" si="34"/>
        <v>15220.533510000001</v>
      </c>
      <c r="BN38" s="35">
        <f t="shared" si="35"/>
        <v>620.5114001</v>
      </c>
      <c r="BP38" s="35">
        <f t="shared" si="75"/>
        <v>10318.4755</v>
      </c>
      <c r="BQ38" s="35">
        <f t="shared" si="36"/>
        <v>421.01417000000004</v>
      </c>
      <c r="BR38" s="5">
        <f t="shared" si="37"/>
        <v>10739.48967</v>
      </c>
      <c r="BS38" s="35">
        <f t="shared" si="38"/>
        <v>437.8280017</v>
      </c>
      <c r="BT38"/>
      <c r="BU38" s="35">
        <f t="shared" si="76"/>
        <v>27262.7885</v>
      </c>
      <c r="BV38" s="35">
        <f t="shared" si="39"/>
        <v>1112.3755899999999</v>
      </c>
      <c r="BW38" s="5">
        <f t="shared" si="40"/>
        <v>28375.16409</v>
      </c>
      <c r="BX38" s="35">
        <f t="shared" si="41"/>
        <v>1156.7999759</v>
      </c>
      <c r="BY38"/>
      <c r="BZ38" s="35">
        <f t="shared" si="77"/>
        <v>1171.1725</v>
      </c>
      <c r="CA38" s="35">
        <f t="shared" si="42"/>
        <v>47.78615</v>
      </c>
      <c r="CB38" s="5">
        <f t="shared" si="43"/>
        <v>1218.9586499999998</v>
      </c>
      <c r="CC38" s="35">
        <f t="shared" si="44"/>
        <v>49.6945615</v>
      </c>
      <c r="CD38"/>
      <c r="CE38" s="35">
        <f t="shared" si="78"/>
        <v>15426.2465</v>
      </c>
      <c r="CF38" s="35">
        <f t="shared" si="45"/>
        <v>629.42131</v>
      </c>
      <c r="CG38" s="5">
        <f t="shared" si="46"/>
        <v>16055.667809999999</v>
      </c>
      <c r="CH38" s="35">
        <f t="shared" si="47"/>
        <v>654.5581930999999</v>
      </c>
      <c r="CI38"/>
      <c r="CJ38" s="35">
        <f t="shared" si="79"/>
        <v>46698.578499999996</v>
      </c>
      <c r="CK38" s="35">
        <f t="shared" si="48"/>
        <v>1905.39419</v>
      </c>
      <c r="CL38" s="5">
        <f t="shared" si="49"/>
        <v>48603.972689999995</v>
      </c>
      <c r="CM38" s="35">
        <f t="shared" si="50"/>
        <v>1981.4889618999998</v>
      </c>
      <c r="CN38"/>
      <c r="CO38" s="35">
        <f t="shared" si="80"/>
        <v>18437.254</v>
      </c>
      <c r="CP38" s="35">
        <f t="shared" si="51"/>
        <v>752.27636</v>
      </c>
      <c r="CQ38" s="35">
        <f t="shared" si="52"/>
        <v>19189.53036</v>
      </c>
      <c r="CR38" s="35">
        <f t="shared" si="53"/>
        <v>782.3196436</v>
      </c>
      <c r="CS38"/>
      <c r="CT38" s="35">
        <f t="shared" si="81"/>
        <v>118897.9185</v>
      </c>
      <c r="CU38" s="35">
        <f t="shared" si="54"/>
        <v>4851.26979</v>
      </c>
      <c r="CV38" s="35">
        <f t="shared" si="55"/>
        <v>123749.18829</v>
      </c>
      <c r="CW38" s="35">
        <f t="shared" si="56"/>
        <v>5045.012517900001</v>
      </c>
      <c r="CY38" s="35">
        <f t="shared" si="82"/>
        <v>106395.1455</v>
      </c>
      <c r="CZ38" s="35">
        <f t="shared" si="57"/>
        <v>4341.1319699999995</v>
      </c>
      <c r="DA38" s="35">
        <f t="shared" si="58"/>
        <v>110736.27747</v>
      </c>
      <c r="DB38" s="35">
        <f t="shared" si="59"/>
        <v>4514.5015797</v>
      </c>
      <c r="DD38" s="35">
        <f t="shared" si="83"/>
        <v>12286.369499999999</v>
      </c>
      <c r="DE38" s="35">
        <f t="shared" si="60"/>
        <v>501.30812999999995</v>
      </c>
      <c r="DF38" s="5">
        <f t="shared" si="61"/>
        <v>12787.677629999998</v>
      </c>
      <c r="DG38" s="35">
        <f t="shared" si="62"/>
        <v>521.3286213</v>
      </c>
    </row>
    <row r="39" spans="1:111" ht="12.75">
      <c r="A39" s="36">
        <v>13424</v>
      </c>
      <c r="D39" s="3">
        <v>168600</v>
      </c>
      <c r="E39" s="34">
        <f t="shared" si="0"/>
        <v>168600</v>
      </c>
      <c r="F39" s="34">
        <v>343907</v>
      </c>
      <c r="H39" s="43"/>
      <c r="I39" s="35">
        <f t="shared" si="1"/>
        <v>35023.02509999999</v>
      </c>
      <c r="J39" s="35">
        <f t="shared" si="2"/>
        <v>35023.02509999999</v>
      </c>
      <c r="K39" s="35">
        <f t="shared" si="1"/>
        <v>71439.28524949998</v>
      </c>
      <c r="L39"/>
      <c r="M39" s="35"/>
      <c r="N39" s="35">
        <f t="shared" si="3"/>
        <v>3746.3425799999995</v>
      </c>
      <c r="O39" s="5">
        <f t="shared" si="4"/>
        <v>3746.3425799999995</v>
      </c>
      <c r="P39" s="35">
        <f t="shared" si="5"/>
        <v>7641.716712099999</v>
      </c>
      <c r="Q39"/>
      <c r="R39" s="35"/>
      <c r="S39" s="35">
        <f t="shared" si="6"/>
        <v>927.0471</v>
      </c>
      <c r="T39" s="5">
        <f t="shared" si="7"/>
        <v>927.0471</v>
      </c>
      <c r="U39" s="35">
        <f t="shared" si="8"/>
        <v>1890.9726395</v>
      </c>
      <c r="V39"/>
      <c r="W39" s="35"/>
      <c r="X39" s="35">
        <f t="shared" si="9"/>
        <v>1549.6194600000001</v>
      </c>
      <c r="Y39" s="5">
        <f t="shared" si="10"/>
        <v>1549.6194600000001</v>
      </c>
      <c r="Z39" s="35">
        <f t="shared" si="11"/>
        <v>3160.8836277</v>
      </c>
      <c r="AA39"/>
      <c r="AB39" s="35"/>
      <c r="AC39" s="35">
        <f t="shared" si="12"/>
        <v>11493.56316</v>
      </c>
      <c r="AD39" s="5">
        <f t="shared" si="13"/>
        <v>11493.56316</v>
      </c>
      <c r="AE39" s="35">
        <f t="shared" si="14"/>
        <v>23444.346534199998</v>
      </c>
      <c r="AF39"/>
      <c r="AG39" s="35"/>
      <c r="AH39" s="35">
        <f t="shared" si="15"/>
        <v>417.68964</v>
      </c>
      <c r="AI39" s="5">
        <f t="shared" si="16"/>
        <v>417.68964</v>
      </c>
      <c r="AJ39" s="35">
        <f t="shared" si="17"/>
        <v>851.9952017999999</v>
      </c>
      <c r="AK39"/>
      <c r="AL39" s="35"/>
      <c r="AM39" s="35">
        <f t="shared" si="18"/>
        <v>4501.18164</v>
      </c>
      <c r="AN39" s="5">
        <f t="shared" si="19"/>
        <v>4501.18164</v>
      </c>
      <c r="AO39" s="35">
        <f t="shared" si="20"/>
        <v>9181.4227418</v>
      </c>
      <c r="AP39"/>
      <c r="AQ39" s="35"/>
      <c r="AR39" s="35">
        <f t="shared" si="21"/>
        <v>1522.15452</v>
      </c>
      <c r="AS39" s="5">
        <f t="shared" si="22"/>
        <v>1522.15452</v>
      </c>
      <c r="AT39" s="35">
        <f t="shared" si="23"/>
        <v>3104.8611774</v>
      </c>
      <c r="AU39"/>
      <c r="AV39" s="35"/>
      <c r="AW39" s="35">
        <f t="shared" si="24"/>
        <v>1886.8531799999998</v>
      </c>
      <c r="AX39" s="5">
        <f t="shared" si="25"/>
        <v>1886.8531799999998</v>
      </c>
      <c r="AY39" s="35">
        <f t="shared" si="26"/>
        <v>3848.7664090999997</v>
      </c>
      <c r="AZ39"/>
      <c r="BA39" s="35"/>
      <c r="BB39" s="35">
        <f t="shared" si="27"/>
        <v>395.18154</v>
      </c>
      <c r="BC39" s="5">
        <f t="shared" si="28"/>
        <v>395.18154</v>
      </c>
      <c r="BD39" s="35">
        <f t="shared" si="29"/>
        <v>806.0836173</v>
      </c>
      <c r="BE39"/>
      <c r="BF39" s="35"/>
      <c r="BG39" s="35">
        <f t="shared" si="30"/>
        <v>855.08862</v>
      </c>
      <c r="BH39" s="5">
        <f t="shared" si="31"/>
        <v>855.08862</v>
      </c>
      <c r="BI39" s="35">
        <f t="shared" si="32"/>
        <v>1744.1931319</v>
      </c>
      <c r="BJ39"/>
      <c r="BK39" s="35"/>
      <c r="BL39" s="35">
        <f t="shared" si="33"/>
        <v>304.20498</v>
      </c>
      <c r="BM39" s="5">
        <f t="shared" si="34"/>
        <v>304.20498</v>
      </c>
      <c r="BN39" s="35">
        <f t="shared" si="35"/>
        <v>620.5114001</v>
      </c>
      <c r="BP39" s="35"/>
      <c r="BQ39" s="35">
        <f t="shared" si="36"/>
        <v>214.64466000000002</v>
      </c>
      <c r="BR39" s="5">
        <f t="shared" si="37"/>
        <v>214.64466000000002</v>
      </c>
      <c r="BS39" s="35">
        <f t="shared" si="38"/>
        <v>437.8280017</v>
      </c>
      <c r="BT39"/>
      <c r="BU39" s="35"/>
      <c r="BV39" s="35">
        <f t="shared" si="39"/>
        <v>567.11982</v>
      </c>
      <c r="BW39" s="5">
        <f t="shared" si="40"/>
        <v>567.11982</v>
      </c>
      <c r="BX39" s="35">
        <f t="shared" si="41"/>
        <v>1156.7999759</v>
      </c>
      <c r="BY39"/>
      <c r="BZ39" s="35"/>
      <c r="CA39" s="35">
        <f t="shared" si="42"/>
        <v>24.362699999999997</v>
      </c>
      <c r="CB39" s="5">
        <f t="shared" si="43"/>
        <v>24.362699999999997</v>
      </c>
      <c r="CC39" s="35">
        <f t="shared" si="44"/>
        <v>49.6945615</v>
      </c>
      <c r="CD39"/>
      <c r="CE39" s="35"/>
      <c r="CF39" s="35">
        <f t="shared" si="45"/>
        <v>320.89637999999997</v>
      </c>
      <c r="CG39" s="5">
        <f t="shared" si="46"/>
        <v>320.89637999999997</v>
      </c>
      <c r="CH39" s="35">
        <f t="shared" si="47"/>
        <v>654.5581930999999</v>
      </c>
      <c r="CI39"/>
      <c r="CJ39" s="35"/>
      <c r="CK39" s="35">
        <f t="shared" si="48"/>
        <v>971.4226199999999</v>
      </c>
      <c r="CL39" s="5">
        <f t="shared" si="49"/>
        <v>971.4226199999999</v>
      </c>
      <c r="CM39" s="35">
        <f t="shared" si="50"/>
        <v>1981.4889618999998</v>
      </c>
      <c r="CN39"/>
      <c r="CO39" s="35"/>
      <c r="CP39" s="35">
        <f t="shared" si="51"/>
        <v>383.53128</v>
      </c>
      <c r="CQ39" s="35">
        <f t="shared" si="52"/>
        <v>383.53128</v>
      </c>
      <c r="CR39" s="35">
        <f t="shared" si="53"/>
        <v>782.3196436</v>
      </c>
      <c r="CS39"/>
      <c r="CT39" s="35"/>
      <c r="CU39" s="35">
        <f t="shared" si="54"/>
        <v>2473.31142</v>
      </c>
      <c r="CV39" s="35">
        <f t="shared" si="55"/>
        <v>2473.31142</v>
      </c>
      <c r="CW39" s="35">
        <f t="shared" si="56"/>
        <v>5045.012517900001</v>
      </c>
      <c r="CY39" s="35"/>
      <c r="CZ39" s="35">
        <f t="shared" si="57"/>
        <v>2213.2290599999997</v>
      </c>
      <c r="DA39" s="35">
        <f t="shared" si="58"/>
        <v>2213.2290599999997</v>
      </c>
      <c r="DB39" s="35">
        <f t="shared" si="59"/>
        <v>4514.5015797</v>
      </c>
      <c r="DD39" s="35"/>
      <c r="DE39" s="35">
        <f t="shared" si="60"/>
        <v>255.58074</v>
      </c>
      <c r="DF39" s="5">
        <f t="shared" si="61"/>
        <v>255.58074</v>
      </c>
      <c r="DG39" s="35">
        <f t="shared" si="62"/>
        <v>521.3286213</v>
      </c>
    </row>
    <row r="40" spans="1:111" ht="12.75">
      <c r="A40" s="36">
        <v>13606</v>
      </c>
      <c r="C40" s="3">
        <v>8430000</v>
      </c>
      <c r="D40" s="3">
        <v>168600</v>
      </c>
      <c r="E40" s="34">
        <f t="shared" si="0"/>
        <v>8598600</v>
      </c>
      <c r="F40" s="34">
        <v>343907</v>
      </c>
      <c r="H40" s="43">
        <f t="shared" si="63"/>
        <v>1751151.2550000001</v>
      </c>
      <c r="I40" s="35">
        <f t="shared" si="1"/>
        <v>35023.02509999999</v>
      </c>
      <c r="J40" s="35">
        <f t="shared" si="2"/>
        <v>1786174.2801</v>
      </c>
      <c r="K40" s="35">
        <f t="shared" si="1"/>
        <v>71439.28524949998</v>
      </c>
      <c r="L40"/>
      <c r="M40" s="35">
        <f t="shared" si="64"/>
        <v>187317.129</v>
      </c>
      <c r="N40" s="35">
        <f t="shared" si="3"/>
        <v>3746.3425799999995</v>
      </c>
      <c r="O40" s="5">
        <f t="shared" si="4"/>
        <v>191063.47157999998</v>
      </c>
      <c r="P40" s="35">
        <f t="shared" si="5"/>
        <v>7641.716712099999</v>
      </c>
      <c r="Q40"/>
      <c r="R40" s="35">
        <f t="shared" si="65"/>
        <v>46352.354999999996</v>
      </c>
      <c r="S40" s="35">
        <f t="shared" si="6"/>
        <v>927.0471</v>
      </c>
      <c r="T40" s="5">
        <f t="shared" si="7"/>
        <v>47279.4021</v>
      </c>
      <c r="U40" s="35">
        <f t="shared" si="8"/>
        <v>1890.9726395</v>
      </c>
      <c r="V40"/>
      <c r="W40" s="35">
        <f t="shared" si="66"/>
        <v>77480.97300000001</v>
      </c>
      <c r="X40" s="35">
        <f t="shared" si="9"/>
        <v>1549.6194600000001</v>
      </c>
      <c r="Y40" s="5">
        <f t="shared" si="10"/>
        <v>79030.59246000001</v>
      </c>
      <c r="Z40" s="35">
        <f t="shared" si="11"/>
        <v>3160.8836277</v>
      </c>
      <c r="AA40"/>
      <c r="AB40" s="35">
        <f t="shared" si="67"/>
        <v>574678.1579999999</v>
      </c>
      <c r="AC40" s="35">
        <f t="shared" si="12"/>
        <v>11493.56316</v>
      </c>
      <c r="AD40" s="5">
        <f t="shared" si="13"/>
        <v>586171.72116</v>
      </c>
      <c r="AE40" s="35">
        <f t="shared" si="14"/>
        <v>23444.346534199998</v>
      </c>
      <c r="AF40"/>
      <c r="AG40" s="35">
        <f t="shared" si="68"/>
        <v>20884.482</v>
      </c>
      <c r="AH40" s="35">
        <f t="shared" si="15"/>
        <v>417.68964</v>
      </c>
      <c r="AI40" s="5">
        <f t="shared" si="16"/>
        <v>21302.17164</v>
      </c>
      <c r="AJ40" s="35">
        <f t="shared" si="17"/>
        <v>851.9952017999999</v>
      </c>
      <c r="AK40"/>
      <c r="AL40" s="35">
        <f t="shared" si="69"/>
        <v>225059.082</v>
      </c>
      <c r="AM40" s="35">
        <f t="shared" si="18"/>
        <v>4501.18164</v>
      </c>
      <c r="AN40" s="5">
        <f t="shared" si="19"/>
        <v>229560.26364</v>
      </c>
      <c r="AO40" s="35">
        <f t="shared" si="20"/>
        <v>9181.4227418</v>
      </c>
      <c r="AP40"/>
      <c r="AQ40" s="35">
        <f t="shared" si="70"/>
        <v>76107.726</v>
      </c>
      <c r="AR40" s="35">
        <f t="shared" si="21"/>
        <v>1522.15452</v>
      </c>
      <c r="AS40" s="5">
        <f t="shared" si="22"/>
        <v>77629.88051999999</v>
      </c>
      <c r="AT40" s="35">
        <f t="shared" si="23"/>
        <v>3104.8611774</v>
      </c>
      <c r="AU40"/>
      <c r="AV40" s="35">
        <f t="shared" si="71"/>
        <v>94342.659</v>
      </c>
      <c r="AW40" s="35">
        <f t="shared" si="24"/>
        <v>1886.8531799999998</v>
      </c>
      <c r="AX40" s="5">
        <f t="shared" si="25"/>
        <v>96229.51218</v>
      </c>
      <c r="AY40" s="35">
        <f t="shared" si="26"/>
        <v>3848.7664090999997</v>
      </c>
      <c r="AZ40"/>
      <c r="BA40" s="35">
        <f t="shared" si="72"/>
        <v>19759.076999999997</v>
      </c>
      <c r="BB40" s="35">
        <f t="shared" si="27"/>
        <v>395.18154</v>
      </c>
      <c r="BC40" s="5">
        <f t="shared" si="28"/>
        <v>20154.25854</v>
      </c>
      <c r="BD40" s="35">
        <f t="shared" si="29"/>
        <v>806.0836173</v>
      </c>
      <c r="BE40"/>
      <c r="BF40" s="35">
        <f t="shared" si="73"/>
        <v>42754.431000000004</v>
      </c>
      <c r="BG40" s="35">
        <f t="shared" si="30"/>
        <v>855.08862</v>
      </c>
      <c r="BH40" s="5">
        <f t="shared" si="31"/>
        <v>43609.51962000001</v>
      </c>
      <c r="BI40" s="35">
        <f t="shared" si="32"/>
        <v>1744.1931319</v>
      </c>
      <c r="BJ40"/>
      <c r="BK40" s="35">
        <f t="shared" si="74"/>
        <v>15210.249</v>
      </c>
      <c r="BL40" s="35">
        <f t="shared" si="33"/>
        <v>304.20498</v>
      </c>
      <c r="BM40" s="5">
        <f t="shared" si="34"/>
        <v>15514.45398</v>
      </c>
      <c r="BN40" s="35">
        <f t="shared" si="35"/>
        <v>620.5114001</v>
      </c>
      <c r="BP40" s="35">
        <f t="shared" si="75"/>
        <v>10732.233</v>
      </c>
      <c r="BQ40" s="35">
        <f t="shared" si="36"/>
        <v>214.64466000000002</v>
      </c>
      <c r="BR40" s="5">
        <f t="shared" si="37"/>
        <v>10946.87766</v>
      </c>
      <c r="BS40" s="35">
        <f t="shared" si="38"/>
        <v>437.8280017</v>
      </c>
      <c r="BT40"/>
      <c r="BU40" s="35">
        <f t="shared" si="76"/>
        <v>28355.990999999998</v>
      </c>
      <c r="BV40" s="35">
        <f t="shared" si="39"/>
        <v>567.11982</v>
      </c>
      <c r="BW40" s="5">
        <f t="shared" si="40"/>
        <v>28923.110819999998</v>
      </c>
      <c r="BX40" s="35">
        <f t="shared" si="41"/>
        <v>1156.7999759</v>
      </c>
      <c r="BY40"/>
      <c r="BZ40" s="35">
        <f t="shared" si="77"/>
        <v>1218.135</v>
      </c>
      <c r="CA40" s="35">
        <f t="shared" si="42"/>
        <v>24.362699999999997</v>
      </c>
      <c r="CB40" s="5">
        <f t="shared" si="43"/>
        <v>1242.4977</v>
      </c>
      <c r="CC40" s="35">
        <f t="shared" si="44"/>
        <v>49.6945615</v>
      </c>
      <c r="CD40"/>
      <c r="CE40" s="35">
        <f t="shared" si="78"/>
        <v>16044.819</v>
      </c>
      <c r="CF40" s="35">
        <f t="shared" si="45"/>
        <v>320.89637999999997</v>
      </c>
      <c r="CG40" s="5">
        <f t="shared" si="46"/>
        <v>16365.71538</v>
      </c>
      <c r="CH40" s="35">
        <f t="shared" si="47"/>
        <v>654.5581930999999</v>
      </c>
      <c r="CI40"/>
      <c r="CJ40" s="35">
        <f t="shared" si="79"/>
        <v>48571.131</v>
      </c>
      <c r="CK40" s="35">
        <f t="shared" si="48"/>
        <v>971.4226199999999</v>
      </c>
      <c r="CL40" s="5">
        <f t="shared" si="49"/>
        <v>49542.55362</v>
      </c>
      <c r="CM40" s="35">
        <f t="shared" si="50"/>
        <v>1981.4889618999998</v>
      </c>
      <c r="CN40"/>
      <c r="CO40" s="35">
        <f t="shared" si="80"/>
        <v>19176.564</v>
      </c>
      <c r="CP40" s="35">
        <f t="shared" si="51"/>
        <v>383.53128</v>
      </c>
      <c r="CQ40" s="35">
        <f t="shared" si="52"/>
        <v>19560.095279999998</v>
      </c>
      <c r="CR40" s="35">
        <f t="shared" si="53"/>
        <v>782.3196436</v>
      </c>
      <c r="CS40"/>
      <c r="CT40" s="35">
        <f t="shared" si="81"/>
        <v>123665.57100000001</v>
      </c>
      <c r="CU40" s="35">
        <f t="shared" si="54"/>
        <v>2473.31142</v>
      </c>
      <c r="CV40" s="35">
        <f t="shared" si="55"/>
        <v>126138.88242000001</v>
      </c>
      <c r="CW40" s="35">
        <f t="shared" si="56"/>
        <v>5045.012517900001</v>
      </c>
      <c r="CY40" s="35">
        <f t="shared" si="82"/>
        <v>110661.453</v>
      </c>
      <c r="CZ40" s="35">
        <f t="shared" si="57"/>
        <v>2213.2290599999997</v>
      </c>
      <c r="DA40" s="35">
        <f t="shared" si="58"/>
        <v>112874.68205999999</v>
      </c>
      <c r="DB40" s="35">
        <f t="shared" si="59"/>
        <v>4514.5015797</v>
      </c>
      <c r="DD40" s="35">
        <f t="shared" si="83"/>
        <v>12779.037</v>
      </c>
      <c r="DE40" s="35">
        <f t="shared" si="60"/>
        <v>255.58074</v>
      </c>
      <c r="DF40" s="5">
        <f t="shared" si="61"/>
        <v>13034.61774</v>
      </c>
      <c r="DG40" s="35">
        <f t="shared" si="62"/>
        <v>521.3286213</v>
      </c>
    </row>
    <row r="41" spans="2:111" ht="12.75">
      <c r="B41" s="33"/>
      <c r="C41" s="34"/>
      <c r="D41" s="34"/>
      <c r="E41" s="34"/>
      <c r="F41" s="34"/>
      <c r="H41"/>
      <c r="I41"/>
      <c r="J41"/>
      <c r="K41"/>
      <c r="L41"/>
      <c r="M41"/>
      <c r="N41"/>
      <c r="O41"/>
      <c r="P41" s="34"/>
      <c r="Q41"/>
      <c r="R41"/>
      <c r="S41"/>
      <c r="T41"/>
      <c r="U41" s="34"/>
      <c r="V41"/>
      <c r="W41"/>
      <c r="X41"/>
      <c r="Y41"/>
      <c r="Z41" s="34"/>
      <c r="AA41"/>
      <c r="AB41"/>
      <c r="AC41"/>
      <c r="AD41"/>
      <c r="AE41" s="34"/>
      <c r="AF41"/>
      <c r="AG41"/>
      <c r="AH41"/>
      <c r="AI41"/>
      <c r="AJ41" s="34"/>
      <c r="AK41"/>
      <c r="AL41"/>
      <c r="AM41"/>
      <c r="AN41"/>
      <c r="AO41" s="34"/>
      <c r="AP41"/>
      <c r="AQ41"/>
      <c r="AR41"/>
      <c r="AT41" s="34"/>
      <c r="AU41"/>
      <c r="AV41"/>
      <c r="AW41"/>
      <c r="AX41"/>
      <c r="AY41" s="34"/>
      <c r="AZ41"/>
      <c r="BA41"/>
      <c r="BB41"/>
      <c r="BC41"/>
      <c r="BD41" s="34"/>
      <c r="BE41"/>
      <c r="BF41"/>
      <c r="BG41"/>
      <c r="BH41"/>
      <c r="BI41" s="34"/>
      <c r="BJ41"/>
      <c r="BK41"/>
      <c r="BL41"/>
      <c r="BM41"/>
      <c r="BN41" s="34"/>
      <c r="BO41"/>
      <c r="BP41"/>
      <c r="BQ41"/>
      <c r="BR41"/>
      <c r="BS41" s="34"/>
      <c r="BT41"/>
      <c r="BU41"/>
      <c r="BV41"/>
      <c r="BW41"/>
      <c r="BX41" s="34"/>
      <c r="BY41"/>
      <c r="BZ41"/>
      <c r="CA41"/>
      <c r="CB41"/>
      <c r="CC41" s="34"/>
      <c r="CD41"/>
      <c r="CE41"/>
      <c r="CF41"/>
      <c r="CG41"/>
      <c r="CH41" s="34"/>
      <c r="CI41"/>
      <c r="CJ41"/>
      <c r="CK41"/>
      <c r="CL41"/>
      <c r="CM41" s="34"/>
      <c r="CN41"/>
      <c r="CO41"/>
      <c r="CP41"/>
      <c r="CR41" s="34"/>
      <c r="CS41"/>
      <c r="CT41"/>
      <c r="CU41"/>
      <c r="CW41" s="34"/>
      <c r="CY41"/>
      <c r="CZ41"/>
      <c r="DB41" s="34"/>
      <c r="DG41" s="34"/>
    </row>
    <row r="42" spans="1:111" ht="13.5" thickBot="1">
      <c r="A42" s="38" t="s">
        <v>7</v>
      </c>
      <c r="C42" s="39">
        <f>SUM(C9:C41)</f>
        <v>100250000</v>
      </c>
      <c r="D42" s="39">
        <f>SUM(D9:D41)</f>
        <v>40038300</v>
      </c>
      <c r="E42" s="39">
        <f>SUM(E9:E41)</f>
        <v>140288300</v>
      </c>
      <c r="F42" s="39">
        <f>SUM(F9:F41)</f>
        <v>11005024</v>
      </c>
      <c r="H42" s="39">
        <f>SUM(H9:H41)</f>
        <v>20824782.124999996</v>
      </c>
      <c r="I42" s="39">
        <f>SUM(I9:I41)</f>
        <v>8317096.001550001</v>
      </c>
      <c r="J42" s="39">
        <f>SUM(J9:J41)</f>
        <v>29141878.12655</v>
      </c>
      <c r="K42" s="39">
        <f>SUM(K9:K41)</f>
        <v>2286057.1279840004</v>
      </c>
      <c r="M42" s="39">
        <f>SUM(M9:M41)</f>
        <v>2227585.0749999997</v>
      </c>
      <c r="N42" s="39">
        <f>SUM(N9:N41)</f>
        <v>889663.0374900002</v>
      </c>
      <c r="O42" s="39">
        <f>SUM(O9:O41)</f>
        <v>3117248.1124899997</v>
      </c>
      <c r="P42" s="39">
        <f>SUM(P9:P41)</f>
        <v>244534.9347871999</v>
      </c>
      <c r="R42" s="39">
        <f>SUM(R9:R41)</f>
        <v>551224.625</v>
      </c>
      <c r="S42" s="39">
        <f>SUM(S9:S41)</f>
        <v>220150.59255</v>
      </c>
      <c r="T42" s="39">
        <f>SUM(T9:T41)</f>
        <v>771375.21755</v>
      </c>
      <c r="U42" s="39">
        <f>SUM(U9:U41)</f>
        <v>60511.12446400005</v>
      </c>
      <c r="W42" s="39">
        <f>SUM(W9:W41)</f>
        <v>921407.775</v>
      </c>
      <c r="X42" s="39">
        <f>SUM(X9:X41)</f>
        <v>367996.01913000015</v>
      </c>
      <c r="Y42" s="39">
        <f>SUM(Y9:Y41)</f>
        <v>1289403.79413</v>
      </c>
      <c r="Z42" s="39">
        <f>SUM(Z9:Z41)</f>
        <v>101148.27608639994</v>
      </c>
      <c r="AB42" s="39">
        <f>SUM(AB9:AB41)</f>
        <v>6834102.6499999985</v>
      </c>
      <c r="AC42" s="39">
        <f>SUM(AC9:AC41)</f>
        <v>2729434.93398</v>
      </c>
      <c r="AD42" s="39">
        <f>SUM(AD9:AD41)</f>
        <v>9563537.58398</v>
      </c>
      <c r="AE42" s="39">
        <f>SUM(AE9:AE41)</f>
        <v>750219.0890944003</v>
      </c>
      <c r="AG42" s="39">
        <f>SUM(AG9:AG41)</f>
        <v>248359.34999999995</v>
      </c>
      <c r="AH42" s="39">
        <f>SUM(AH9:AH41)</f>
        <v>99190.88441999999</v>
      </c>
      <c r="AI42" s="39">
        <f>SUM(AI9:AI41)</f>
        <v>347550.23441999994</v>
      </c>
      <c r="AJ42" s="39">
        <f>SUM(AJ9:AJ41)</f>
        <v>27263.846457600008</v>
      </c>
      <c r="AL42" s="39">
        <f>SUM(AL9:AL41)</f>
        <v>2676414.35</v>
      </c>
      <c r="AM42" s="39">
        <f>SUM(AM9:AM41)</f>
        <v>1068918.5104200004</v>
      </c>
      <c r="AN42" s="39">
        <f>SUM(AN9:AN41)</f>
        <v>3745332.86042</v>
      </c>
      <c r="AO42" s="39">
        <f>SUM(AO9:AO41)</f>
        <v>293805.5277376</v>
      </c>
      <c r="AQ42" s="39">
        <f>SUM(AQ9:AQ41)</f>
        <v>905077.0500000002</v>
      </c>
      <c r="AR42" s="39">
        <f>SUM(AR9:AR41)</f>
        <v>361473.78005999996</v>
      </c>
      <c r="AS42" s="39">
        <f>SUM(AS9:AS41)</f>
        <v>1266550.8300600003</v>
      </c>
      <c r="AT42" s="39">
        <f>SUM(AT9:AT41)</f>
        <v>99355.55767680005</v>
      </c>
      <c r="AV42" s="39">
        <f>SUM(AV9:AV41)</f>
        <v>1121927.825</v>
      </c>
      <c r="AW42" s="39">
        <f>SUM(AW9:AW41)</f>
        <v>448080.6267899999</v>
      </c>
      <c r="AX42" s="39">
        <f>SUM(AX9:AX41)</f>
        <v>1570008.4517899998</v>
      </c>
      <c r="AY42" s="39">
        <f>SUM(AY9:AY41)</f>
        <v>123160.52509120003</v>
      </c>
      <c r="BA42" s="39">
        <f>SUM(BA9:BA41)</f>
        <v>234975.97499999998</v>
      </c>
      <c r="BB42" s="39">
        <f>SUM(BB9:BB41)</f>
        <v>93845.77136999994</v>
      </c>
      <c r="BC42" s="39">
        <f>SUM(BC9:BC41)</f>
        <v>328821.74637000007</v>
      </c>
      <c r="BD42" s="39">
        <f>SUM(BD9:BD41)</f>
        <v>25794.675753599993</v>
      </c>
      <c r="BF42" s="39">
        <f>SUM(BF9:BF41)</f>
        <v>508437.925</v>
      </c>
      <c r="BG42" s="39">
        <f>SUM(BG9:BG41)</f>
        <v>203062.24611</v>
      </c>
      <c r="BH42" s="39">
        <f>SUM(BH9:BH41)</f>
        <v>711500.1711100002</v>
      </c>
      <c r="BI42" s="39">
        <f>SUM(BI9:BI41)</f>
        <v>55814.18022079999</v>
      </c>
      <c r="BK42" s="39">
        <f>SUM(BK9:BK41)</f>
        <v>180881.075</v>
      </c>
      <c r="BL42" s="39">
        <f>SUM(BL9:BL41)</f>
        <v>72241.10469000004</v>
      </c>
      <c r="BM42" s="39">
        <f>SUM(BM9:BM41)</f>
        <v>253122.17968999996</v>
      </c>
      <c r="BN42" s="39">
        <f>SUM(BN9:BN41)</f>
        <v>19856.364803200002</v>
      </c>
      <c r="BO42" s="34"/>
      <c r="BP42" s="39">
        <f>SUM(BP9:BP41)</f>
        <v>127628.27500000002</v>
      </c>
      <c r="BQ42" s="39">
        <f>SUM(BQ9:BQ41)</f>
        <v>50972.75973000002</v>
      </c>
      <c r="BR42" s="39">
        <f>SUM(BR9:BR41)</f>
        <v>178601.03472999998</v>
      </c>
      <c r="BS42" s="39">
        <f>SUM(BS9:BS41)</f>
        <v>14010.496054399995</v>
      </c>
      <c r="BU42" s="39">
        <f>SUM(BU9:BU41)</f>
        <v>337210.925</v>
      </c>
      <c r="BV42" s="39">
        <f>SUM(BV9:BV41)</f>
        <v>134676.82971</v>
      </c>
      <c r="BW42" s="39">
        <f>SUM(BW9:BW41)</f>
        <v>471887.75471</v>
      </c>
      <c r="BX42" s="39">
        <f>SUM(BX9:BX41)</f>
        <v>37017.59922880001</v>
      </c>
      <c r="BZ42" s="39">
        <f>SUM(BZ9:BZ41)</f>
        <v>14486.125</v>
      </c>
      <c r="CA42" s="39">
        <f>SUM(CA9:CA41)</f>
        <v>5785.534349999996</v>
      </c>
      <c r="CB42" s="39">
        <f>SUM(CB9:CB41)</f>
        <v>20271.65935</v>
      </c>
      <c r="CC42" s="39">
        <f>SUM(CC9:CC41)</f>
        <v>1590.2259679999993</v>
      </c>
      <c r="CE42" s="39">
        <f>SUM(CE9:CE41)</f>
        <v>190805.825</v>
      </c>
      <c r="CF42" s="39">
        <f>SUM(CF9:CF41)</f>
        <v>76204.89639000007</v>
      </c>
      <c r="CG42" s="39">
        <f>SUM(CG9:CG41)</f>
        <v>267010.72138999996</v>
      </c>
      <c r="CH42" s="39">
        <f>SUM(CH9:CH41)</f>
        <v>20945.862179200005</v>
      </c>
      <c r="CJ42" s="39">
        <f>SUM(CJ9:CJ41)</f>
        <v>577610.425</v>
      </c>
      <c r="CK42" s="39">
        <f>SUM(CK9:CK41)</f>
        <v>230688.67310999995</v>
      </c>
      <c r="CL42" s="39">
        <f>SUM(CL9:CL41)</f>
        <v>808299.09811</v>
      </c>
      <c r="CM42" s="39">
        <f>SUM(CM9:CM41)</f>
        <v>63407.64678080002</v>
      </c>
      <c r="CO42" s="39">
        <f>SUM(CO9:CO41)</f>
        <v>228048.7</v>
      </c>
      <c r="CP42" s="39">
        <f>SUM(CP9:CP41)</f>
        <v>91079.12484</v>
      </c>
      <c r="CQ42" s="39">
        <f>SUM(CQ9:CQ41)</f>
        <v>319127.82484</v>
      </c>
      <c r="CR42" s="39">
        <f>SUM(CR9:CR41)</f>
        <v>25034.2285952</v>
      </c>
      <c r="CT42" s="39">
        <f>SUM(CT9:CT41)</f>
        <v>1470637.425</v>
      </c>
      <c r="CU42" s="39">
        <f>SUM(CU9:CU41)</f>
        <v>587349.8495100002</v>
      </c>
      <c r="CV42" s="39">
        <f>SUM(CV9:CV41)</f>
        <v>2057987.2745100001</v>
      </c>
      <c r="CW42" s="39">
        <f>SUM(CW9:CW41)</f>
        <v>161440.40057280005</v>
      </c>
      <c r="CY42" s="39">
        <f>SUM(CY9:CY41)</f>
        <v>1315991.7750000001</v>
      </c>
      <c r="CZ42" s="39">
        <f>SUM(CZ9:CZ41)</f>
        <v>525586.7679299999</v>
      </c>
      <c r="DA42" s="39">
        <f>SUM(DA9:DA41)</f>
        <v>1841578.5429299998</v>
      </c>
      <c r="DB42" s="39">
        <f>SUM(DB9:DB41)</f>
        <v>144464.05055039996</v>
      </c>
      <c r="DD42" s="39">
        <f>SUM(DD9:DD41)</f>
        <v>151968.975</v>
      </c>
      <c r="DE42" s="39">
        <f>SUM(DE9:DE41)</f>
        <v>60694.05896999999</v>
      </c>
      <c r="DF42" s="39">
        <f>SUM(DF9:DF41)</f>
        <v>212663.03396999993</v>
      </c>
      <c r="DG42" s="39">
        <f>SUM(DG9:DG41)</f>
        <v>16682.51588159999</v>
      </c>
    </row>
    <row r="43" spans="8:104" ht="13.5" thickTop="1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S43"/>
      <c r="CT43"/>
      <c r="CU43"/>
      <c r="CY43"/>
      <c r="CZ43"/>
    </row>
    <row r="44" spans="8:10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S44"/>
      <c r="CT44"/>
      <c r="CU44"/>
      <c r="CY44"/>
      <c r="CZ44"/>
    </row>
    <row r="45" spans="8:104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S45"/>
      <c r="CT45"/>
      <c r="CU45"/>
      <c r="CY45"/>
      <c r="CZ45"/>
    </row>
    <row r="46" spans="8:10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S46"/>
      <c r="CT46"/>
      <c r="CU46"/>
      <c r="CY46"/>
      <c r="CZ46"/>
    </row>
    <row r="47" spans="8:104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S47"/>
      <c r="CT47"/>
      <c r="CU47"/>
      <c r="CY47"/>
      <c r="CZ47"/>
    </row>
    <row r="48" spans="8:10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S48"/>
      <c r="CT48"/>
      <c r="CU48"/>
      <c r="CY48"/>
      <c r="CZ48"/>
    </row>
    <row r="49" spans="8:10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S49"/>
      <c r="CT49"/>
      <c r="CU49"/>
      <c r="CY49"/>
      <c r="CZ49"/>
    </row>
    <row r="50" spans="1:10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S50"/>
      <c r="CT50"/>
      <c r="CU50"/>
      <c r="CY50"/>
      <c r="CZ50"/>
    </row>
    <row r="51" spans="1:10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S51"/>
      <c r="CT51"/>
      <c r="CU51"/>
      <c r="CY51"/>
      <c r="CZ51"/>
    </row>
    <row r="52" spans="1:10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S52"/>
      <c r="CT52"/>
      <c r="CU52"/>
      <c r="CY52"/>
      <c r="CZ52"/>
    </row>
    <row r="53" spans="1:10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S53"/>
      <c r="CT53"/>
      <c r="CU53"/>
      <c r="CY53"/>
      <c r="CZ53"/>
    </row>
    <row r="54" spans="1:10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S54"/>
      <c r="CT54"/>
      <c r="CU54"/>
      <c r="CY54"/>
      <c r="CZ54"/>
    </row>
    <row r="55" spans="1:10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S55"/>
      <c r="CT55"/>
      <c r="CU55"/>
      <c r="CY55"/>
      <c r="CZ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</sheetData>
  <sheetProtection/>
  <printOptions/>
  <pageMargins left="0.7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2022-02-03T21:20:09Z</cp:lastPrinted>
  <dcterms:created xsi:type="dcterms:W3CDTF">2011-02-21T16:49:07Z</dcterms:created>
  <dcterms:modified xsi:type="dcterms:W3CDTF">2022-02-03T21:20:13Z</dcterms:modified>
  <cp:category/>
  <cp:version/>
  <cp:contentType/>
  <cp:contentStatus/>
</cp:coreProperties>
</file>