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520" windowWidth="8000" windowHeight="6340" tabRatio="657" activeTab="0"/>
  </bookViews>
  <sheets>
    <sheet name="93C-2003A" sheetId="1" r:id="rId1"/>
    <sheet name="98A-2008B" sheetId="2" r:id="rId2"/>
  </sheets>
  <definedNames>
    <definedName name="HTML_CodePage" hidden="1">1252</definedName>
    <definedName name="HTML_Control" hidden="1">{"'92A after 99A'!$A$5:$CK$54"}</definedName>
    <definedName name="HTML_Description" hidden="1">"University System of Maryland - Distribution of Debt Service after 1999A Bond Issue"</definedName>
    <definedName name="HTML_Email" hidden="1">""</definedName>
    <definedName name="HTML_Header" hidden="1">"1992 Series A Bond Funded Projects"</definedName>
    <definedName name="HTML_LastUpdate" hidden="1">"3/17/99"</definedName>
    <definedName name="HTML_LineAfter" hidden="1">TRUE</definedName>
    <definedName name="HTML_LineBefore" hidden="1">TRUE</definedName>
    <definedName name="HTML_Name" hidden="1">"mcyang"</definedName>
    <definedName name="HTML_OBDlg2" hidden="1">TRUE</definedName>
    <definedName name="HTML_OBDlg4" hidden="1">TRUE</definedName>
    <definedName name="HTML_OS" hidden="1">0</definedName>
    <definedName name="HTML_PathFile" hidden="1">"C:\HOME\MEICHIN\BOND\DEBTSVC\html\92a.htm"</definedName>
    <definedName name="HTML_Title" hidden="1">"92A"</definedName>
    <definedName name="_xlnm.Print_Area" localSheetId="0">'93C-2003A'!$A$1:$DK$13</definedName>
  </definedNames>
  <calcPr fullCalcOnLoad="1"/>
</workbook>
</file>

<file path=xl/sharedStrings.xml><?xml version="1.0" encoding="utf-8"?>
<sst xmlns="http://schemas.openxmlformats.org/spreadsheetml/2006/main" count="358" uniqueCount="38">
  <si>
    <t>Payment</t>
  </si>
  <si>
    <t>Date</t>
  </si>
  <si>
    <t>Total</t>
  </si>
  <si>
    <t xml:space="preserve">             University System of Maryland</t>
  </si>
  <si>
    <t xml:space="preserve">         1992 Series A Bond Funded Projects</t>
  </si>
  <si>
    <t>Principal</t>
  </si>
  <si>
    <t>Interest</t>
  </si>
  <si>
    <t xml:space="preserve">             UMBC Library (Academic)</t>
  </si>
  <si>
    <t xml:space="preserve">          CEES Geochem Bldg (Academic)</t>
  </si>
  <si>
    <t xml:space="preserve">            UMCP Football Bldg (Auxiliary)</t>
  </si>
  <si>
    <t xml:space="preserve">        UMCP Physical Sciences (Auxiliary)</t>
  </si>
  <si>
    <t xml:space="preserve">          SSU COP's Refunding (Auxiliary)</t>
  </si>
  <si>
    <t xml:space="preserve">            UMBC Field House (Auxiliary)</t>
  </si>
  <si>
    <t xml:space="preserve">           CSC Residence Hall (Auxiliary)</t>
  </si>
  <si>
    <t xml:space="preserve">           UMES Residence Hall (Auxiliary)</t>
  </si>
  <si>
    <t xml:space="preserve">             BSU Residence Hall (Auxiliary)</t>
  </si>
  <si>
    <t xml:space="preserve">             UMCP Child Care (Auxiliary)</t>
  </si>
  <si>
    <t xml:space="preserve">          UMCP Fraternity House (Auxiliary)</t>
  </si>
  <si>
    <t xml:space="preserve">          UB Parking Structure (Auxiliary)</t>
  </si>
  <si>
    <t xml:space="preserve">                TU York Road (Auxiliary)</t>
  </si>
  <si>
    <t xml:space="preserve">           UMCP Track &amp; Field (Auxiliary)</t>
  </si>
  <si>
    <t xml:space="preserve">                 USM Project X (Auxiliary)</t>
  </si>
  <si>
    <t xml:space="preserve">  UMCP Computer &amp; Space Sci (Academic)</t>
  </si>
  <si>
    <t xml:space="preserve">      UMUC Parking Structure (Auxiliary)</t>
  </si>
  <si>
    <t xml:space="preserve">               Total - 92A Academic Projects</t>
  </si>
  <si>
    <t xml:space="preserve">               Total - 92A Auxiliary Projects</t>
  </si>
  <si>
    <t>Distribution of Debt Service after 2003 A Bond Issue</t>
  </si>
  <si>
    <t>Amort of</t>
  </si>
  <si>
    <t>Premium</t>
  </si>
  <si>
    <t xml:space="preserve">         1992 Series A Bond Funded Projects 2003A</t>
  </si>
  <si>
    <t>Revised 92A after 2003A</t>
  </si>
  <si>
    <t>92A refinanced on 93C\2003A</t>
  </si>
  <si>
    <t xml:space="preserve">Amort of </t>
  </si>
  <si>
    <t>Loss on Refunding</t>
  </si>
  <si>
    <t>Distribution of Debt Service after 2008 B Bond Issue</t>
  </si>
  <si>
    <t xml:space="preserve">         1992 Series A Bond Funded Projects 98A\2008B</t>
  </si>
  <si>
    <t>Revised 92A after 2008B</t>
  </si>
  <si>
    <t>92A refinanced on 98A\2008B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</si>
</sst>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4" xfId="0" applyNumberFormat="1" applyBorder="1" applyAlignment="1">
      <alignment/>
    </xf>
    <xf numFmtId="3" fontId="0" fillId="0" borderId="0" xfId="0" applyNumberFormat="1" applyAlignment="1">
      <alignment horizontal="left"/>
    </xf>
    <xf numFmtId="165" fontId="0" fillId="0" borderId="12" xfId="0" applyNumberFormat="1" applyBorder="1" applyAlignment="1" quotePrefix="1">
      <alignment horizontal="left"/>
    </xf>
    <xf numFmtId="165" fontId="0" fillId="0" borderId="12" xfId="0" applyNumberFormat="1" applyBorder="1" applyAlignment="1" quotePrefix="1">
      <alignment horizontal="right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>
      <alignment horizontal="centerContinuous"/>
    </xf>
    <xf numFmtId="164" fontId="0" fillId="0" borderId="18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165" fontId="0" fillId="33" borderId="20" xfId="0" applyNumberFormat="1" applyFill="1" applyBorder="1" applyAlignment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  <xf numFmtId="38" fontId="0" fillId="0" borderId="0" xfId="0" applyNumberFormat="1" applyBorder="1" applyAlignment="1">
      <alignment/>
    </xf>
    <xf numFmtId="38" fontId="1" fillId="0" borderId="0" xfId="0" applyNumberFormat="1" applyFont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6"/>
  <sheetViews>
    <sheetView tabSelected="1" workbookViewId="0" topLeftCell="A1">
      <selection activeCell="D18" sqref="D18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2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00390625" style="0" customWidth="1"/>
    <col min="14" max="14" width="3.7109375" style="0" customWidth="1"/>
    <col min="15" max="18" width="13.7109375" style="0" customWidth="1"/>
    <col min="19" max="19" width="16.8515625" style="0" customWidth="1"/>
    <col min="20" max="20" width="3.7109375" style="0" customWidth="1"/>
    <col min="21" max="24" width="12.7109375" style="0" customWidth="1"/>
    <col min="25" max="25" width="16.421875" style="0" customWidth="1"/>
    <col min="26" max="26" width="3.7109375" style="0" customWidth="1"/>
    <col min="27" max="30" width="12.7109375" style="0" customWidth="1"/>
    <col min="31" max="31" width="16.421875" style="0" customWidth="1"/>
    <col min="32" max="32" width="3.7109375" style="0" customWidth="1"/>
    <col min="33" max="36" width="12.7109375" style="0" customWidth="1"/>
    <col min="37" max="37" width="17.140625" style="0" customWidth="1"/>
    <col min="38" max="38" width="3.7109375" style="0" customWidth="1"/>
    <col min="39" max="42" width="12.7109375" style="0" customWidth="1"/>
    <col min="43" max="43" width="16.28125" style="0" customWidth="1"/>
    <col min="44" max="44" width="3.7109375" style="0" customWidth="1"/>
    <col min="45" max="48" width="12.7109375" style="0" customWidth="1"/>
    <col min="49" max="49" width="16.28125" style="0" customWidth="1"/>
    <col min="50" max="50" width="3.7109375" style="0" customWidth="1"/>
    <col min="51" max="54" width="12.7109375" style="0" customWidth="1"/>
    <col min="55" max="55" width="17.00390625" style="0" customWidth="1"/>
    <col min="56" max="56" width="3.7109375" style="0" customWidth="1"/>
    <col min="57" max="60" width="12.7109375" style="0" customWidth="1"/>
    <col min="61" max="61" width="16.421875" style="0" customWidth="1"/>
    <col min="62" max="62" width="3.7109375" style="0" customWidth="1"/>
    <col min="63" max="66" width="12.7109375" style="0" customWidth="1"/>
    <col min="67" max="67" width="16.8515625" style="0" customWidth="1"/>
    <col min="68" max="68" width="3.7109375" style="0" customWidth="1"/>
    <col min="69" max="72" width="12.7109375" style="0" customWidth="1"/>
    <col min="73" max="73" width="16.28125" style="0" customWidth="1"/>
    <col min="74" max="74" width="3.7109375" style="0" customWidth="1"/>
    <col min="75" max="78" width="12.7109375" style="0" customWidth="1"/>
    <col min="79" max="79" width="17.140625" style="0" customWidth="1"/>
    <col min="80" max="80" width="3.7109375" style="0" customWidth="1"/>
    <col min="81" max="84" width="12.7109375" style="0" customWidth="1"/>
    <col min="85" max="85" width="16.421875" style="0" customWidth="1"/>
    <col min="86" max="86" width="3.7109375" style="0" customWidth="1"/>
    <col min="87" max="90" width="12.7109375" style="0" customWidth="1"/>
    <col min="91" max="91" width="15.421875" style="0" customWidth="1"/>
    <col min="92" max="92" width="3.7109375" style="0" customWidth="1"/>
    <col min="93" max="96" width="12.7109375" style="0" customWidth="1"/>
    <col min="97" max="97" width="17.421875" style="0" customWidth="1"/>
    <col min="98" max="98" width="3.7109375" style="0" customWidth="1"/>
    <col min="99" max="102" width="12.7109375" style="0" customWidth="1"/>
    <col min="103" max="103" width="16.421875" style="0" customWidth="1"/>
    <col min="104" max="104" width="3.7109375" style="0" customWidth="1"/>
    <col min="105" max="108" width="12.7109375" style="0" customWidth="1"/>
    <col min="109" max="109" width="16.8515625" style="0" customWidth="1"/>
    <col min="110" max="110" width="3.7109375" style="0" customWidth="1"/>
    <col min="111" max="114" width="12.7109375" style="0" customWidth="1"/>
    <col min="115" max="115" width="16.421875" style="0" customWidth="1"/>
    <col min="116" max="116" width="3.7109375" style="0" customWidth="1"/>
    <col min="117" max="120" width="12.7109375" style="0" customWidth="1"/>
    <col min="121" max="121" width="17.00390625" style="0" customWidth="1"/>
  </cols>
  <sheetData>
    <row r="1" spans="1:121" ht="12">
      <c r="A1" s="1"/>
      <c r="B1" s="1"/>
      <c r="C1" s="12"/>
      <c r="D1" s="1"/>
      <c r="E1" s="1"/>
      <c r="F1" s="1"/>
      <c r="G1" s="1"/>
      <c r="H1" s="21"/>
      <c r="I1" s="9"/>
      <c r="J1" s="12"/>
      <c r="K1" s="9" t="s">
        <v>3</v>
      </c>
      <c r="L1" s="9"/>
      <c r="M1" s="9"/>
      <c r="N1" s="21"/>
      <c r="O1" s="29"/>
      <c r="P1" s="29"/>
      <c r="Q1" s="29"/>
      <c r="R1" s="29"/>
      <c r="S1" s="29"/>
      <c r="T1" s="21"/>
      <c r="Z1" s="21"/>
      <c r="AA1" s="9"/>
      <c r="AF1" s="21"/>
      <c r="AI1" s="9" t="s">
        <v>3</v>
      </c>
      <c r="AJ1" s="9"/>
      <c r="AK1" s="9"/>
      <c r="AL1" s="21"/>
      <c r="AR1" s="21"/>
      <c r="AS1" s="9"/>
      <c r="AX1" s="21"/>
      <c r="BD1" s="21"/>
      <c r="BG1" s="9" t="s">
        <v>3</v>
      </c>
      <c r="BH1" s="9"/>
      <c r="BI1" s="9"/>
      <c r="BJ1" s="21"/>
      <c r="BK1" s="9"/>
      <c r="BP1" s="21"/>
      <c r="BV1" s="21"/>
      <c r="CB1" s="21"/>
      <c r="CC1" s="9"/>
      <c r="CE1" s="9" t="s">
        <v>3</v>
      </c>
      <c r="CF1" s="9"/>
      <c r="CG1" s="9"/>
      <c r="CH1" s="21"/>
      <c r="CN1" s="21"/>
      <c r="CT1" s="21"/>
      <c r="CU1" s="9"/>
      <c r="CV1" s="12"/>
      <c r="CW1" s="12"/>
      <c r="CX1" s="12"/>
      <c r="CY1" s="12"/>
      <c r="CZ1" s="21"/>
      <c r="DC1" s="9" t="s">
        <v>3</v>
      </c>
      <c r="DD1" s="9"/>
      <c r="DE1" s="9"/>
      <c r="DF1" s="21"/>
      <c r="DL1" s="21"/>
      <c r="DM1" s="9"/>
      <c r="DO1" s="9"/>
      <c r="DP1" s="9"/>
      <c r="DQ1" s="9"/>
    </row>
    <row r="2" spans="1:121" ht="12">
      <c r="A2" s="1"/>
      <c r="B2" s="1"/>
      <c r="C2" s="12"/>
      <c r="D2" s="1"/>
      <c r="E2" s="1"/>
      <c r="F2" s="1"/>
      <c r="G2" s="1"/>
      <c r="H2" s="21"/>
      <c r="I2" s="9"/>
      <c r="J2" s="12"/>
      <c r="K2" s="9" t="s">
        <v>26</v>
      </c>
      <c r="L2" s="9"/>
      <c r="M2" s="9"/>
      <c r="N2" s="21"/>
      <c r="O2" s="29"/>
      <c r="P2" s="29"/>
      <c r="Q2" s="29"/>
      <c r="R2" s="29"/>
      <c r="S2" s="29"/>
      <c r="T2" s="21"/>
      <c r="Z2" s="21"/>
      <c r="AA2" s="9"/>
      <c r="AF2" s="21"/>
      <c r="AI2" s="9" t="s">
        <v>26</v>
      </c>
      <c r="AJ2" s="9"/>
      <c r="AK2" s="9"/>
      <c r="AL2" s="21"/>
      <c r="AR2" s="21"/>
      <c r="AS2" s="9"/>
      <c r="AX2" s="21"/>
      <c r="BD2" s="21"/>
      <c r="BG2" s="9" t="s">
        <v>26</v>
      </c>
      <c r="BH2" s="9"/>
      <c r="BI2" s="9"/>
      <c r="BJ2" s="21"/>
      <c r="BK2" s="9"/>
      <c r="BP2" s="21"/>
      <c r="BV2" s="21"/>
      <c r="CB2" s="21"/>
      <c r="CC2" s="9"/>
      <c r="CE2" s="9" t="s">
        <v>26</v>
      </c>
      <c r="CF2" s="9"/>
      <c r="CG2" s="9"/>
      <c r="CH2" s="21"/>
      <c r="CN2" s="21"/>
      <c r="CT2" s="21"/>
      <c r="CU2" s="9"/>
      <c r="CV2" s="12"/>
      <c r="CW2" s="12"/>
      <c r="CX2" s="12"/>
      <c r="CY2" s="12"/>
      <c r="CZ2" s="21"/>
      <c r="DC2" s="9" t="s">
        <v>26</v>
      </c>
      <c r="DD2" s="9"/>
      <c r="DE2" s="9"/>
      <c r="DF2" s="21"/>
      <c r="DL2" s="21"/>
      <c r="DM2" s="9"/>
      <c r="DO2" s="4"/>
      <c r="DP2" s="4"/>
      <c r="DQ2" s="4"/>
    </row>
    <row r="3" spans="1:121" ht="12">
      <c r="A3" s="1"/>
      <c r="B3" s="1"/>
      <c r="C3" s="12"/>
      <c r="D3" s="1"/>
      <c r="E3" s="1"/>
      <c r="F3" s="1"/>
      <c r="G3" s="1"/>
      <c r="H3" s="21"/>
      <c r="I3" s="9"/>
      <c r="J3" s="12"/>
      <c r="K3" s="9" t="s">
        <v>29</v>
      </c>
      <c r="L3" s="9"/>
      <c r="M3" s="9"/>
      <c r="N3" s="21"/>
      <c r="O3" s="29"/>
      <c r="P3" s="29"/>
      <c r="Q3" s="29"/>
      <c r="R3" s="29"/>
      <c r="S3" s="29"/>
      <c r="T3" s="21"/>
      <c r="Z3" s="21"/>
      <c r="AA3" s="9"/>
      <c r="AF3" s="21"/>
      <c r="AI3" s="9" t="s">
        <v>4</v>
      </c>
      <c r="AJ3" s="9"/>
      <c r="AK3" s="9"/>
      <c r="AL3" s="21"/>
      <c r="AR3" s="21"/>
      <c r="AS3" s="9"/>
      <c r="AX3" s="21"/>
      <c r="BD3" s="21"/>
      <c r="BG3" s="9" t="s">
        <v>4</v>
      </c>
      <c r="BH3" s="9"/>
      <c r="BI3" s="9"/>
      <c r="BJ3" s="21"/>
      <c r="BK3" s="9"/>
      <c r="BP3" s="21"/>
      <c r="BV3" s="21"/>
      <c r="CB3" s="21"/>
      <c r="CC3" s="9"/>
      <c r="CE3" s="9" t="s">
        <v>4</v>
      </c>
      <c r="CF3" s="9"/>
      <c r="CG3" s="9"/>
      <c r="CH3" s="21"/>
      <c r="CN3" s="21"/>
      <c r="CT3" s="21"/>
      <c r="CU3" s="9"/>
      <c r="CV3" s="12"/>
      <c r="CW3" s="12"/>
      <c r="CX3" s="12"/>
      <c r="CY3" s="12"/>
      <c r="CZ3" s="21"/>
      <c r="DC3" s="9" t="s">
        <v>4</v>
      </c>
      <c r="DD3" s="9"/>
      <c r="DE3" s="9"/>
      <c r="DF3" s="21"/>
      <c r="DL3" s="21"/>
      <c r="DM3" s="9"/>
      <c r="DO3" s="9"/>
      <c r="DP3" s="9"/>
      <c r="DQ3" s="9"/>
    </row>
    <row r="4" spans="1:121" ht="12">
      <c r="A4" s="1"/>
      <c r="B4" s="1"/>
      <c r="C4" s="12"/>
      <c r="D4" s="1"/>
      <c r="E4" s="1"/>
      <c r="F4" s="1"/>
      <c r="G4" s="1"/>
      <c r="H4" s="21"/>
      <c r="I4" s="9"/>
      <c r="J4" s="12"/>
      <c r="K4" s="9"/>
      <c r="L4" s="9"/>
      <c r="M4" s="9"/>
      <c r="N4" s="21"/>
      <c r="O4" s="29"/>
      <c r="P4" s="29"/>
      <c r="Q4" s="29"/>
      <c r="R4" s="29"/>
      <c r="S4" s="29"/>
      <c r="T4" s="21"/>
      <c r="Z4" s="21"/>
      <c r="AA4" s="9"/>
      <c r="AF4" s="21"/>
      <c r="AI4" s="9"/>
      <c r="AJ4" s="9"/>
      <c r="AK4" s="9"/>
      <c r="AL4" s="21"/>
      <c r="AR4" s="21"/>
      <c r="AS4" s="9"/>
      <c r="AX4" s="21"/>
      <c r="BD4" s="21"/>
      <c r="BG4" s="9"/>
      <c r="BH4" s="9"/>
      <c r="BI4" s="9"/>
      <c r="BJ4" s="21"/>
      <c r="BK4" s="9"/>
      <c r="BP4" s="21"/>
      <c r="BV4" s="21"/>
      <c r="CB4" s="21"/>
      <c r="CC4" s="9"/>
      <c r="CE4" s="9"/>
      <c r="CF4" s="9"/>
      <c r="CG4" s="9"/>
      <c r="CH4" s="21"/>
      <c r="CN4" s="21"/>
      <c r="CT4" s="21"/>
      <c r="CU4" s="9"/>
      <c r="CV4" s="12"/>
      <c r="CW4" s="12"/>
      <c r="CX4" s="12"/>
      <c r="CY4" s="12"/>
      <c r="CZ4" s="21"/>
      <c r="DC4" s="9"/>
      <c r="DD4" s="9"/>
      <c r="DE4" s="9"/>
      <c r="DF4" s="21"/>
      <c r="DL4" s="21"/>
      <c r="DM4" s="9"/>
      <c r="DO4" s="9"/>
      <c r="DP4" s="9"/>
      <c r="DQ4" s="9"/>
    </row>
    <row r="5" spans="1:116" ht="12">
      <c r="A5" s="1"/>
      <c r="B5" s="1"/>
      <c r="C5" s="12"/>
      <c r="D5" s="17"/>
      <c r="E5" s="17"/>
      <c r="F5" s="17"/>
      <c r="G5" s="17"/>
      <c r="H5" s="21"/>
      <c r="I5" s="12"/>
      <c r="J5" s="12"/>
      <c r="K5" s="12"/>
      <c r="L5" s="12"/>
      <c r="M5" s="12"/>
      <c r="N5" s="21"/>
      <c r="O5" s="29"/>
      <c r="P5" s="29"/>
      <c r="Q5" s="29"/>
      <c r="R5" s="29"/>
      <c r="S5" s="29"/>
      <c r="T5" s="21"/>
      <c r="Z5" s="21"/>
      <c r="AF5" s="21"/>
      <c r="AL5" s="21"/>
      <c r="AR5" s="21"/>
      <c r="AX5" s="21"/>
      <c r="BD5" s="21"/>
      <c r="BJ5" s="21"/>
      <c r="BP5" s="21"/>
      <c r="BV5" s="21"/>
      <c r="CB5" s="21"/>
      <c r="CH5" s="21"/>
      <c r="CN5" s="21"/>
      <c r="CT5" s="21"/>
      <c r="CU5" s="12"/>
      <c r="CV5" s="12"/>
      <c r="CW5" s="12"/>
      <c r="CX5" s="12"/>
      <c r="CY5" s="12"/>
      <c r="CZ5" s="21"/>
      <c r="DF5" s="21"/>
      <c r="DL5" s="21"/>
    </row>
    <row r="6" spans="1:121" ht="12">
      <c r="A6" s="2" t="s">
        <v>0</v>
      </c>
      <c r="B6" s="18"/>
      <c r="C6" s="31" t="s">
        <v>30</v>
      </c>
      <c r="D6" s="32"/>
      <c r="E6" s="33"/>
      <c r="F6" s="15"/>
      <c r="G6" s="15"/>
      <c r="H6" s="21"/>
      <c r="I6" s="13" t="s">
        <v>24</v>
      </c>
      <c r="J6" s="14"/>
      <c r="K6" s="20"/>
      <c r="L6" s="15"/>
      <c r="M6" s="15"/>
      <c r="N6" s="21"/>
      <c r="O6" s="13" t="s">
        <v>25</v>
      </c>
      <c r="P6" s="14"/>
      <c r="Q6" s="20"/>
      <c r="R6" s="15"/>
      <c r="S6" s="15"/>
      <c r="T6" s="21"/>
      <c r="U6" s="5" t="s">
        <v>7</v>
      </c>
      <c r="V6" s="6"/>
      <c r="W6" s="7"/>
      <c r="X6" s="15"/>
      <c r="Y6" s="15"/>
      <c r="Z6" s="21"/>
      <c r="AA6" s="5" t="s">
        <v>8</v>
      </c>
      <c r="AB6" s="6"/>
      <c r="AC6" s="7"/>
      <c r="AD6" s="15"/>
      <c r="AE6" s="15"/>
      <c r="AF6" s="21"/>
      <c r="AG6" s="5" t="s">
        <v>22</v>
      </c>
      <c r="AH6" s="6"/>
      <c r="AI6" s="7"/>
      <c r="AJ6" s="15"/>
      <c r="AK6" s="15"/>
      <c r="AL6" s="21"/>
      <c r="AM6" s="5" t="s">
        <v>9</v>
      </c>
      <c r="AN6" s="6"/>
      <c r="AO6" s="7"/>
      <c r="AP6" s="15"/>
      <c r="AQ6" s="15"/>
      <c r="AR6" s="21"/>
      <c r="AS6" s="5" t="s">
        <v>10</v>
      </c>
      <c r="AT6" s="6"/>
      <c r="AU6" s="7"/>
      <c r="AV6" s="15"/>
      <c r="AW6" s="15"/>
      <c r="AX6" s="21"/>
      <c r="AY6" s="5" t="s">
        <v>11</v>
      </c>
      <c r="AZ6" s="6"/>
      <c r="BA6" s="7"/>
      <c r="BB6" s="15"/>
      <c r="BC6" s="15"/>
      <c r="BD6" s="21"/>
      <c r="BE6" s="5" t="s">
        <v>12</v>
      </c>
      <c r="BF6" s="6"/>
      <c r="BG6" s="7"/>
      <c r="BH6" s="15"/>
      <c r="BI6" s="15"/>
      <c r="BJ6" s="21"/>
      <c r="BK6" s="5" t="s">
        <v>13</v>
      </c>
      <c r="BL6" s="6"/>
      <c r="BM6" s="7"/>
      <c r="BN6" s="15"/>
      <c r="BO6" s="15"/>
      <c r="BP6" s="21"/>
      <c r="BQ6" s="5" t="s">
        <v>14</v>
      </c>
      <c r="BR6" s="6"/>
      <c r="BS6" s="7"/>
      <c r="BT6" s="15"/>
      <c r="BU6" s="15"/>
      <c r="BV6" s="21"/>
      <c r="BW6" s="5" t="s">
        <v>15</v>
      </c>
      <c r="BX6" s="6"/>
      <c r="BY6" s="7"/>
      <c r="BZ6" s="15"/>
      <c r="CA6" s="15"/>
      <c r="CB6" s="21"/>
      <c r="CC6" s="5" t="s">
        <v>16</v>
      </c>
      <c r="CD6" s="6"/>
      <c r="CE6" s="7"/>
      <c r="CF6" s="15"/>
      <c r="CG6" s="15"/>
      <c r="CH6" s="21"/>
      <c r="CI6" s="5" t="s">
        <v>17</v>
      </c>
      <c r="CJ6" s="6"/>
      <c r="CK6" s="7"/>
      <c r="CL6" s="15"/>
      <c r="CM6" s="15"/>
      <c r="CN6" s="21"/>
      <c r="CO6" s="5" t="s">
        <v>18</v>
      </c>
      <c r="CP6" s="6"/>
      <c r="CQ6" s="7"/>
      <c r="CR6" s="15"/>
      <c r="CS6" s="15"/>
      <c r="CT6" s="21"/>
      <c r="CU6" s="13" t="s">
        <v>19</v>
      </c>
      <c r="CV6" s="14"/>
      <c r="CW6" s="20"/>
      <c r="CX6" s="15"/>
      <c r="CY6" s="15"/>
      <c r="CZ6" s="21"/>
      <c r="DA6" s="5" t="s">
        <v>20</v>
      </c>
      <c r="DB6" s="6"/>
      <c r="DC6" s="7"/>
      <c r="DD6" s="15"/>
      <c r="DE6" s="15"/>
      <c r="DF6" s="21"/>
      <c r="DG6" s="5" t="s">
        <v>21</v>
      </c>
      <c r="DH6" s="6"/>
      <c r="DI6" s="7"/>
      <c r="DJ6" s="15"/>
      <c r="DK6" s="15"/>
      <c r="DL6" s="21"/>
      <c r="DM6" s="5" t="s">
        <v>23</v>
      </c>
      <c r="DN6" s="6"/>
      <c r="DO6" s="7"/>
      <c r="DP6" s="15"/>
      <c r="DQ6" s="15"/>
    </row>
    <row r="7" spans="1:121" ht="12">
      <c r="A7" s="24" t="s">
        <v>1</v>
      </c>
      <c r="B7" s="25"/>
      <c r="C7" s="34" t="s">
        <v>31</v>
      </c>
      <c r="D7" s="35"/>
      <c r="E7" s="36"/>
      <c r="F7" s="15" t="s">
        <v>32</v>
      </c>
      <c r="G7" s="15" t="s">
        <v>27</v>
      </c>
      <c r="H7" s="27"/>
      <c r="I7" s="13"/>
      <c r="J7" s="14"/>
      <c r="K7" s="20"/>
      <c r="L7" s="15" t="s">
        <v>32</v>
      </c>
      <c r="M7" s="15" t="s">
        <v>27</v>
      </c>
      <c r="N7" s="27"/>
      <c r="O7" s="13"/>
      <c r="P7" s="14"/>
      <c r="Q7" s="20"/>
      <c r="R7" s="15" t="s">
        <v>32</v>
      </c>
      <c r="S7" s="15" t="s">
        <v>27</v>
      </c>
      <c r="T7" s="27"/>
      <c r="U7" s="23">
        <v>0.2775281</v>
      </c>
      <c r="V7" s="10">
        <v>0.2837434</v>
      </c>
      <c r="W7" s="26"/>
      <c r="X7" s="15" t="s">
        <v>32</v>
      </c>
      <c r="Y7" s="15" t="s">
        <v>27</v>
      </c>
      <c r="Z7" s="27"/>
      <c r="AA7" s="23">
        <v>0.0823527</v>
      </c>
      <c r="AB7" s="10">
        <v>0.0841968</v>
      </c>
      <c r="AC7" s="26"/>
      <c r="AD7" s="15" t="s">
        <v>32</v>
      </c>
      <c r="AE7" s="15" t="s">
        <v>27</v>
      </c>
      <c r="AF7" s="27"/>
      <c r="AG7" s="23">
        <v>0.0064487</v>
      </c>
      <c r="AH7" s="10">
        <v>0.0070051</v>
      </c>
      <c r="AI7" s="26"/>
      <c r="AJ7" s="15" t="s">
        <v>32</v>
      </c>
      <c r="AK7" s="15" t="s">
        <v>27</v>
      </c>
      <c r="AL7" s="27"/>
      <c r="AM7" s="22"/>
      <c r="AN7" s="10">
        <v>0.0505091</v>
      </c>
      <c r="AO7" s="26"/>
      <c r="AP7" s="15" t="s">
        <v>32</v>
      </c>
      <c r="AQ7" s="15" t="s">
        <v>27</v>
      </c>
      <c r="AR7" s="27"/>
      <c r="AS7" s="22"/>
      <c r="AT7" s="10">
        <v>0.0052896</v>
      </c>
      <c r="AU7" s="26"/>
      <c r="AV7" s="15" t="s">
        <v>32</v>
      </c>
      <c r="AW7" s="15" t="s">
        <v>27</v>
      </c>
      <c r="AX7" s="27"/>
      <c r="AY7" s="23">
        <v>0.1123443</v>
      </c>
      <c r="AZ7" s="10">
        <v>0.1123632</v>
      </c>
      <c r="BA7" s="26"/>
      <c r="BB7" s="15" t="s">
        <v>32</v>
      </c>
      <c r="BC7" s="15" t="s">
        <v>27</v>
      </c>
      <c r="BD7" s="27"/>
      <c r="BE7" s="22"/>
      <c r="BF7" s="10">
        <v>0.0046377</v>
      </c>
      <c r="BG7" s="26"/>
      <c r="BH7" s="15" t="s">
        <v>32</v>
      </c>
      <c r="BI7" s="15" t="s">
        <v>27</v>
      </c>
      <c r="BJ7" s="27"/>
      <c r="BK7" s="22"/>
      <c r="BL7" s="10">
        <v>0.1150457</v>
      </c>
      <c r="BM7" s="26"/>
      <c r="BN7" s="15" t="s">
        <v>32</v>
      </c>
      <c r="BO7" s="15" t="s">
        <v>27</v>
      </c>
      <c r="BP7" s="27"/>
      <c r="BQ7" s="22"/>
      <c r="BR7" s="10">
        <v>0.0070928</v>
      </c>
      <c r="BS7" s="26"/>
      <c r="BT7" s="15" t="s">
        <v>32</v>
      </c>
      <c r="BU7" s="15" t="s">
        <v>27</v>
      </c>
      <c r="BV7" s="27"/>
      <c r="BW7" s="22"/>
      <c r="BX7" s="10">
        <v>0.0969753</v>
      </c>
      <c r="BY7" s="26"/>
      <c r="BZ7" s="15" t="s">
        <v>32</v>
      </c>
      <c r="CA7" s="15" t="s">
        <v>27</v>
      </c>
      <c r="CB7" s="27"/>
      <c r="CC7" s="22"/>
      <c r="CD7" s="10">
        <v>0.0169526</v>
      </c>
      <c r="CE7" s="26"/>
      <c r="CF7" s="15" t="s">
        <v>32</v>
      </c>
      <c r="CG7" s="15" t="s">
        <v>27</v>
      </c>
      <c r="CH7" s="27"/>
      <c r="CI7" s="22"/>
      <c r="CJ7" s="10">
        <v>0.0340221</v>
      </c>
      <c r="CK7" s="26"/>
      <c r="CL7" s="15" t="s">
        <v>32</v>
      </c>
      <c r="CM7" s="15" t="s">
        <v>27</v>
      </c>
      <c r="CN7" s="27"/>
      <c r="CO7" s="22"/>
      <c r="CP7" s="10">
        <v>0.1083798</v>
      </c>
      <c r="CQ7" s="26"/>
      <c r="CR7" s="15" t="s">
        <v>32</v>
      </c>
      <c r="CS7" s="15" t="s">
        <v>27</v>
      </c>
      <c r="CT7" s="27"/>
      <c r="CU7" s="22"/>
      <c r="CV7" s="10">
        <v>0.0587801</v>
      </c>
      <c r="CW7" s="26"/>
      <c r="CX7" s="15" t="s">
        <v>32</v>
      </c>
      <c r="CY7" s="15" t="s">
        <v>27</v>
      </c>
      <c r="CZ7" s="27"/>
      <c r="DA7" s="22"/>
      <c r="DB7" s="10">
        <v>0.0083972</v>
      </c>
      <c r="DC7" s="26"/>
      <c r="DD7" s="15" t="s">
        <v>32</v>
      </c>
      <c r="DE7" s="15" t="s">
        <v>27</v>
      </c>
      <c r="DF7" s="27"/>
      <c r="DG7" s="22"/>
      <c r="DH7" s="10">
        <v>0.0066095</v>
      </c>
      <c r="DI7" s="26"/>
      <c r="DJ7" s="15" t="s">
        <v>32</v>
      </c>
      <c r="DK7" s="15" t="s">
        <v>27</v>
      </c>
      <c r="DL7" s="27"/>
      <c r="DM7" s="22"/>
      <c r="DN7" s="10">
        <v>0.0657761</v>
      </c>
      <c r="DO7" s="26"/>
      <c r="DP7" s="15" t="s">
        <v>32</v>
      </c>
      <c r="DQ7" s="15" t="s">
        <v>27</v>
      </c>
    </row>
    <row r="8" spans="1:121" ht="12">
      <c r="A8" s="3"/>
      <c r="B8" s="18"/>
      <c r="C8" s="15" t="s">
        <v>5</v>
      </c>
      <c r="D8" s="15" t="s">
        <v>6</v>
      </c>
      <c r="E8" s="15" t="s">
        <v>2</v>
      </c>
      <c r="F8" s="15" t="s">
        <v>28</v>
      </c>
      <c r="G8" s="15" t="s">
        <v>33</v>
      </c>
      <c r="H8" s="21"/>
      <c r="I8" s="15" t="s">
        <v>5</v>
      </c>
      <c r="J8" s="15" t="s">
        <v>6</v>
      </c>
      <c r="K8" s="15" t="s">
        <v>2</v>
      </c>
      <c r="L8" s="15" t="s">
        <v>28</v>
      </c>
      <c r="M8" s="15" t="s">
        <v>33</v>
      </c>
      <c r="N8" s="21"/>
      <c r="O8" s="15" t="s">
        <v>5</v>
      </c>
      <c r="P8" s="15" t="s">
        <v>6</v>
      </c>
      <c r="Q8" s="15" t="s">
        <v>2</v>
      </c>
      <c r="R8" s="15" t="s">
        <v>28</v>
      </c>
      <c r="S8" s="15" t="s">
        <v>33</v>
      </c>
      <c r="T8" s="21"/>
      <c r="U8" s="8" t="s">
        <v>5</v>
      </c>
      <c r="V8" s="8" t="s">
        <v>6</v>
      </c>
      <c r="W8" s="8" t="s">
        <v>2</v>
      </c>
      <c r="X8" s="15" t="s">
        <v>28</v>
      </c>
      <c r="Y8" s="15" t="s">
        <v>33</v>
      </c>
      <c r="Z8" s="21"/>
      <c r="AA8" s="8" t="s">
        <v>5</v>
      </c>
      <c r="AB8" s="8" t="s">
        <v>6</v>
      </c>
      <c r="AC8" s="8" t="s">
        <v>2</v>
      </c>
      <c r="AD8" s="15" t="s">
        <v>28</v>
      </c>
      <c r="AE8" s="15" t="s">
        <v>33</v>
      </c>
      <c r="AF8" s="21"/>
      <c r="AG8" s="8" t="s">
        <v>5</v>
      </c>
      <c r="AH8" s="8" t="s">
        <v>6</v>
      </c>
      <c r="AI8" s="8" t="s">
        <v>2</v>
      </c>
      <c r="AJ8" s="15" t="s">
        <v>28</v>
      </c>
      <c r="AK8" s="15" t="s">
        <v>33</v>
      </c>
      <c r="AL8" s="21"/>
      <c r="AM8" s="8" t="s">
        <v>5</v>
      </c>
      <c r="AN8" s="8" t="s">
        <v>6</v>
      </c>
      <c r="AO8" s="8" t="s">
        <v>2</v>
      </c>
      <c r="AP8" s="15" t="s">
        <v>28</v>
      </c>
      <c r="AQ8" s="15" t="s">
        <v>33</v>
      </c>
      <c r="AR8" s="21"/>
      <c r="AS8" s="8" t="s">
        <v>5</v>
      </c>
      <c r="AT8" s="8" t="s">
        <v>6</v>
      </c>
      <c r="AU8" s="8" t="s">
        <v>2</v>
      </c>
      <c r="AV8" s="15" t="s">
        <v>28</v>
      </c>
      <c r="AW8" s="15" t="s">
        <v>33</v>
      </c>
      <c r="AX8" s="21"/>
      <c r="AY8" s="8" t="s">
        <v>5</v>
      </c>
      <c r="AZ8" s="8" t="s">
        <v>6</v>
      </c>
      <c r="BA8" s="8" t="s">
        <v>2</v>
      </c>
      <c r="BB8" s="15" t="s">
        <v>28</v>
      </c>
      <c r="BC8" s="15" t="s">
        <v>33</v>
      </c>
      <c r="BD8" s="21"/>
      <c r="BE8" s="8" t="s">
        <v>5</v>
      </c>
      <c r="BF8" s="8" t="s">
        <v>6</v>
      </c>
      <c r="BG8" s="8" t="s">
        <v>2</v>
      </c>
      <c r="BH8" s="15" t="s">
        <v>28</v>
      </c>
      <c r="BI8" s="15" t="s">
        <v>33</v>
      </c>
      <c r="BJ8" s="21"/>
      <c r="BK8" s="8" t="s">
        <v>5</v>
      </c>
      <c r="BL8" s="8" t="s">
        <v>6</v>
      </c>
      <c r="BM8" s="8" t="s">
        <v>2</v>
      </c>
      <c r="BN8" s="15" t="s">
        <v>28</v>
      </c>
      <c r="BO8" s="15" t="s">
        <v>33</v>
      </c>
      <c r="BP8" s="21"/>
      <c r="BQ8" s="8" t="s">
        <v>5</v>
      </c>
      <c r="BR8" s="8" t="s">
        <v>6</v>
      </c>
      <c r="BS8" s="8" t="s">
        <v>2</v>
      </c>
      <c r="BT8" s="15" t="s">
        <v>28</v>
      </c>
      <c r="BU8" s="15" t="s">
        <v>33</v>
      </c>
      <c r="BV8" s="21"/>
      <c r="BW8" s="8" t="s">
        <v>5</v>
      </c>
      <c r="BX8" s="8" t="s">
        <v>6</v>
      </c>
      <c r="BY8" s="8" t="s">
        <v>2</v>
      </c>
      <c r="BZ8" s="15" t="s">
        <v>28</v>
      </c>
      <c r="CA8" s="15" t="s">
        <v>33</v>
      </c>
      <c r="CB8" s="21"/>
      <c r="CC8" s="8" t="s">
        <v>5</v>
      </c>
      <c r="CD8" s="8" t="s">
        <v>6</v>
      </c>
      <c r="CE8" s="8" t="s">
        <v>2</v>
      </c>
      <c r="CF8" s="15" t="s">
        <v>28</v>
      </c>
      <c r="CG8" s="15" t="s">
        <v>33</v>
      </c>
      <c r="CH8" s="21"/>
      <c r="CI8" s="8" t="s">
        <v>5</v>
      </c>
      <c r="CJ8" s="8" t="s">
        <v>6</v>
      </c>
      <c r="CK8" s="8" t="s">
        <v>2</v>
      </c>
      <c r="CL8" s="15" t="s">
        <v>28</v>
      </c>
      <c r="CM8" s="15" t="s">
        <v>33</v>
      </c>
      <c r="CN8" s="21"/>
      <c r="CO8" s="8" t="s">
        <v>5</v>
      </c>
      <c r="CP8" s="8" t="s">
        <v>6</v>
      </c>
      <c r="CQ8" s="8" t="s">
        <v>2</v>
      </c>
      <c r="CR8" s="15" t="s">
        <v>28</v>
      </c>
      <c r="CS8" s="15" t="s">
        <v>33</v>
      </c>
      <c r="CT8" s="21"/>
      <c r="CU8" s="15" t="s">
        <v>5</v>
      </c>
      <c r="CV8" s="15" t="s">
        <v>6</v>
      </c>
      <c r="CW8" s="15" t="s">
        <v>2</v>
      </c>
      <c r="CX8" s="15" t="s">
        <v>28</v>
      </c>
      <c r="CY8" s="15" t="s">
        <v>33</v>
      </c>
      <c r="CZ8" s="21"/>
      <c r="DA8" s="8" t="s">
        <v>5</v>
      </c>
      <c r="DB8" s="8" t="s">
        <v>6</v>
      </c>
      <c r="DC8" s="8" t="s">
        <v>2</v>
      </c>
      <c r="DD8" s="15" t="s">
        <v>28</v>
      </c>
      <c r="DE8" s="15" t="s">
        <v>33</v>
      </c>
      <c r="DF8" s="21"/>
      <c r="DG8" s="8" t="s">
        <v>5</v>
      </c>
      <c r="DH8" s="8" t="s">
        <v>6</v>
      </c>
      <c r="DI8" s="8" t="s">
        <v>2</v>
      </c>
      <c r="DJ8" s="15" t="s">
        <v>28</v>
      </c>
      <c r="DK8" s="15" t="s">
        <v>33</v>
      </c>
      <c r="DL8" s="21"/>
      <c r="DM8" s="8" t="s">
        <v>5</v>
      </c>
      <c r="DN8" s="8" t="s">
        <v>6</v>
      </c>
      <c r="DO8" s="8" t="s">
        <v>2</v>
      </c>
      <c r="DP8" s="15" t="s">
        <v>28</v>
      </c>
      <c r="DQ8" s="15" t="s">
        <v>33</v>
      </c>
    </row>
    <row r="9" spans="1:121" ht="12">
      <c r="A9" s="1">
        <v>40452</v>
      </c>
      <c r="B9" s="1"/>
      <c r="C9" s="12"/>
      <c r="D9" s="12">
        <v>64387</v>
      </c>
      <c r="E9" s="19">
        <f>C9+D9</f>
        <v>64387</v>
      </c>
      <c r="F9" s="19">
        <f aca="true" t="shared" si="0" ref="F9:G12">L9+R9</f>
        <v>120704</v>
      </c>
      <c r="G9" s="19">
        <f t="shared" si="0"/>
        <v>55280</v>
      </c>
      <c r="H9" s="28"/>
      <c r="I9" s="30">
        <f aca="true" t="shared" si="1" ref="I9:J12">U9+AA9+AG9</f>
        <v>0</v>
      </c>
      <c r="J9" s="30">
        <f t="shared" si="1"/>
        <v>24141.6030311</v>
      </c>
      <c r="K9" s="30">
        <f>I9+J9</f>
        <v>24141.6030311</v>
      </c>
      <c r="L9" s="30">
        <f aca="true" t="shared" si="2" ref="L9:M12">X9+AD9+AJ9</f>
        <v>45257</v>
      </c>
      <c r="M9" s="30">
        <f t="shared" si="2"/>
        <v>20779</v>
      </c>
      <c r="N9" s="28"/>
      <c r="O9" s="30">
        <f aca="true" t="shared" si="3" ref="O9:P12">AM9+AS9+AY9+BE9+BK9+BQ9+BW9+CC9+CI9+CO9+CU9+DA9+DG9+DM9</f>
        <v>0</v>
      </c>
      <c r="P9" s="30">
        <f t="shared" si="3"/>
        <v>40245.3969689</v>
      </c>
      <c r="Q9" s="30">
        <f>O9+P9</f>
        <v>40245.3969689</v>
      </c>
      <c r="R9" s="30">
        <f aca="true" t="shared" si="4" ref="R9:S12">AP9+AV9+BB9+BH9+BN9+BT9+BZ9+CF9+CL9+CR9+CX9+DD9+DJ9</f>
        <v>75447</v>
      </c>
      <c r="S9" s="30">
        <f t="shared" si="4"/>
        <v>34501</v>
      </c>
      <c r="T9" s="28"/>
      <c r="U9" s="12">
        <f>C9*V7</f>
        <v>0</v>
      </c>
      <c r="V9" s="12">
        <f>D9*V7</f>
        <v>18269.3862958</v>
      </c>
      <c r="W9" s="12">
        <f>U9+V9</f>
        <v>18269.3862958</v>
      </c>
      <c r="X9" s="12">
        <v>34248</v>
      </c>
      <c r="Y9" s="12">
        <v>15725</v>
      </c>
      <c r="Z9" s="28"/>
      <c r="AA9" s="12">
        <f>C9*AB7</f>
        <v>0</v>
      </c>
      <c r="AB9" s="12">
        <f>D9*AB7</f>
        <v>5421.1793616</v>
      </c>
      <c r="AC9" s="12">
        <f>AA9+AB9</f>
        <v>5421.1793616</v>
      </c>
      <c r="AD9" s="12">
        <v>10163</v>
      </c>
      <c r="AE9" s="12">
        <v>4666</v>
      </c>
      <c r="AF9" s="28"/>
      <c r="AG9" s="12">
        <f>C9*AH7</f>
        <v>0</v>
      </c>
      <c r="AH9" s="12">
        <f>D9*AH7</f>
        <v>451.0373737</v>
      </c>
      <c r="AI9" s="12">
        <f>AG9+AH9</f>
        <v>451.0373737</v>
      </c>
      <c r="AJ9" s="12">
        <v>846</v>
      </c>
      <c r="AK9" s="12">
        <v>388</v>
      </c>
      <c r="AL9" s="28"/>
      <c r="AM9" s="12">
        <f>C9*AN7</f>
        <v>0</v>
      </c>
      <c r="AN9" s="12">
        <f>D9*AN7</f>
        <v>3252.1294217</v>
      </c>
      <c r="AO9" s="12">
        <f>AM9+AN9</f>
        <v>3252.1294217</v>
      </c>
      <c r="AP9" s="12">
        <v>6097</v>
      </c>
      <c r="AQ9" s="12">
        <v>2799</v>
      </c>
      <c r="AR9" s="28"/>
      <c r="AS9" s="12">
        <f>C9*AT7</f>
        <v>0</v>
      </c>
      <c r="AT9" s="12">
        <f>D9*AT7</f>
        <v>340.5814752</v>
      </c>
      <c r="AU9" s="19">
        <f>AS9+AT9</f>
        <v>340.5814752</v>
      </c>
      <c r="AV9" s="19">
        <v>639</v>
      </c>
      <c r="AW9" s="19">
        <v>293</v>
      </c>
      <c r="AX9" s="28"/>
      <c r="AY9" s="12">
        <f>C9*AZ7</f>
        <v>0</v>
      </c>
      <c r="AZ9" s="12">
        <f>D9*AZ7</f>
        <v>7234.7293584</v>
      </c>
      <c r="BA9" s="12">
        <f>AY9+AZ9</f>
        <v>7234.7293584</v>
      </c>
      <c r="BB9" s="12">
        <v>13562</v>
      </c>
      <c r="BC9" s="12">
        <v>6227</v>
      </c>
      <c r="BD9" s="28"/>
      <c r="BE9" s="12">
        <f>C9*BF7</f>
        <v>0</v>
      </c>
      <c r="BF9" s="12">
        <f>D9*BF7</f>
        <v>298.6075899</v>
      </c>
      <c r="BG9" s="19">
        <f>BE9+BF9</f>
        <v>298.6075899</v>
      </c>
      <c r="BH9" s="19">
        <v>560</v>
      </c>
      <c r="BI9" s="19">
        <v>257</v>
      </c>
      <c r="BJ9" s="28"/>
      <c r="BK9" s="12">
        <f>C9*BL7</f>
        <v>0</v>
      </c>
      <c r="BL9" s="12">
        <f>D9*BL7</f>
        <v>7407.4474859</v>
      </c>
      <c r="BM9" s="19">
        <f>BK9+BL9</f>
        <v>7407.4474859</v>
      </c>
      <c r="BN9" s="19">
        <v>13886</v>
      </c>
      <c r="BO9" s="19">
        <v>6376</v>
      </c>
      <c r="BP9" s="28"/>
      <c r="BQ9" s="12">
        <f>C9*BR7</f>
        <v>0</v>
      </c>
      <c r="BR9" s="12">
        <f>D9*BR7</f>
        <v>456.6841136</v>
      </c>
      <c r="BS9" s="19">
        <f>BQ9+BR9</f>
        <v>456.6841136</v>
      </c>
      <c r="BT9" s="19">
        <v>856</v>
      </c>
      <c r="BU9" s="19">
        <v>393</v>
      </c>
      <c r="BV9" s="28"/>
      <c r="BW9" s="12">
        <f>C9*BX7</f>
        <v>0</v>
      </c>
      <c r="BX9" s="12">
        <f>D9*BX7</f>
        <v>6243.9486411</v>
      </c>
      <c r="BY9" s="19">
        <f>BW9+BX9</f>
        <v>6243.9486411</v>
      </c>
      <c r="BZ9" s="19">
        <v>11705</v>
      </c>
      <c r="CA9" s="19">
        <v>5374</v>
      </c>
      <c r="CB9" s="28"/>
      <c r="CC9" s="12">
        <f>C9*CD7</f>
        <v>0</v>
      </c>
      <c r="CD9" s="12">
        <f>D9*CD7</f>
        <v>1091.5270562</v>
      </c>
      <c r="CE9" s="19">
        <f>CC9+CD9</f>
        <v>1091.5270562</v>
      </c>
      <c r="CF9" s="19">
        <v>2046</v>
      </c>
      <c r="CG9" s="19">
        <v>940</v>
      </c>
      <c r="CH9" s="28"/>
      <c r="CI9" s="12">
        <f>C9*CJ7</f>
        <v>0</v>
      </c>
      <c r="CJ9" s="12">
        <f>D9*CJ7</f>
        <v>2190.5809527</v>
      </c>
      <c r="CK9" s="19">
        <f>CI9+CJ9</f>
        <v>2190.5809527</v>
      </c>
      <c r="CL9" s="19">
        <v>4107</v>
      </c>
      <c r="CM9" s="19">
        <v>1886</v>
      </c>
      <c r="CN9" s="28"/>
      <c r="CO9" s="12">
        <f>C9*CP7</f>
        <v>0</v>
      </c>
      <c r="CP9" s="12">
        <f>D9*CP7</f>
        <v>6978.2501826</v>
      </c>
      <c r="CQ9" s="12">
        <f>SUM(CO9:CP9)</f>
        <v>6978.2501826</v>
      </c>
      <c r="CR9" s="12">
        <v>13082</v>
      </c>
      <c r="CS9" s="12">
        <v>6006</v>
      </c>
      <c r="CT9" s="28"/>
      <c r="CU9" s="12">
        <f>C9*CV7</f>
        <v>0</v>
      </c>
      <c r="CV9" s="12">
        <f>D9*CV7</f>
        <v>3784.6742987000002</v>
      </c>
      <c r="CW9" s="12">
        <f>SUM(CU9:CV9)</f>
        <v>3784.6742987000002</v>
      </c>
      <c r="CX9" s="12">
        <v>7095</v>
      </c>
      <c r="CY9" s="12">
        <v>3258</v>
      </c>
      <c r="CZ9" s="28"/>
      <c r="DA9" s="12">
        <f>C9*DB7</f>
        <v>0</v>
      </c>
      <c r="DB9" s="12">
        <f>D9*DB7</f>
        <v>540.6705164</v>
      </c>
      <c r="DC9" s="12">
        <f>SUM(DA9:DB9)</f>
        <v>540.6705164</v>
      </c>
      <c r="DD9" s="12">
        <v>1014</v>
      </c>
      <c r="DE9" s="12">
        <v>465</v>
      </c>
      <c r="DF9" s="28"/>
      <c r="DG9" s="12">
        <f>C9*DH7</f>
        <v>0</v>
      </c>
      <c r="DH9" s="12">
        <f>D9*DH7</f>
        <v>425.5658765</v>
      </c>
      <c r="DI9" s="12">
        <f>SUM(DG9:DH9)</f>
        <v>425.5658765</v>
      </c>
      <c r="DJ9" s="12">
        <v>798</v>
      </c>
      <c r="DK9" s="12">
        <v>227</v>
      </c>
      <c r="DL9" s="28"/>
      <c r="DM9" s="12"/>
      <c r="DN9" s="12"/>
      <c r="DO9" s="12">
        <f>SUM(DM9:DN9)</f>
        <v>0</v>
      </c>
      <c r="DP9" s="12"/>
      <c r="DQ9" s="12"/>
    </row>
    <row r="10" spans="1:121" ht="12">
      <c r="A10" s="1">
        <v>40634</v>
      </c>
      <c r="B10" s="1"/>
      <c r="C10" s="12">
        <v>1341950</v>
      </c>
      <c r="D10" s="12">
        <v>64387</v>
      </c>
      <c r="E10" s="19">
        <f>C10+D10</f>
        <v>1406337</v>
      </c>
      <c r="F10" s="19">
        <f t="shared" si="0"/>
        <v>120704</v>
      </c>
      <c r="G10" s="19">
        <f t="shared" si="0"/>
        <v>55280</v>
      </c>
      <c r="H10" s="28"/>
      <c r="I10" s="30">
        <f t="shared" si="1"/>
        <v>503157.84533499996</v>
      </c>
      <c r="J10" s="30">
        <f t="shared" si="1"/>
        <v>24141.6030311</v>
      </c>
      <c r="K10" s="30">
        <f>I10+J10</f>
        <v>527299.4483661</v>
      </c>
      <c r="L10" s="30">
        <f t="shared" si="2"/>
        <v>45257</v>
      </c>
      <c r="M10" s="30">
        <f t="shared" si="2"/>
        <v>20779</v>
      </c>
      <c r="N10" s="28"/>
      <c r="O10" s="30">
        <f t="shared" si="3"/>
        <v>838792.154665</v>
      </c>
      <c r="P10" s="30">
        <f t="shared" si="3"/>
        <v>40245.3969689</v>
      </c>
      <c r="Q10" s="30">
        <f>O10+P10</f>
        <v>879037.5516339</v>
      </c>
      <c r="R10" s="30">
        <f t="shared" si="4"/>
        <v>75447</v>
      </c>
      <c r="S10" s="30">
        <f t="shared" si="4"/>
        <v>34501</v>
      </c>
      <c r="T10" s="28"/>
      <c r="U10" s="12">
        <f>C10*V7</f>
        <v>380769.45563</v>
      </c>
      <c r="V10" s="12">
        <f>D10*V7</f>
        <v>18269.3862958</v>
      </c>
      <c r="W10" s="12">
        <f>U10+V10</f>
        <v>399038.84192579996</v>
      </c>
      <c r="X10" s="12">
        <v>34248</v>
      </c>
      <c r="Y10" s="12">
        <v>15725</v>
      </c>
      <c r="Z10" s="28"/>
      <c r="AA10" s="12">
        <f>C10*AB7</f>
        <v>112987.89576</v>
      </c>
      <c r="AB10" s="12">
        <f>D10*AB7</f>
        <v>5421.1793616</v>
      </c>
      <c r="AC10" s="12">
        <f>AA10+AB10</f>
        <v>118409.0751216</v>
      </c>
      <c r="AD10" s="12">
        <v>10163</v>
      </c>
      <c r="AE10" s="12">
        <v>4666</v>
      </c>
      <c r="AF10" s="28"/>
      <c r="AG10" s="12">
        <f>C10*AH7</f>
        <v>9400.493945</v>
      </c>
      <c r="AH10" s="12">
        <f>D10*AH7</f>
        <v>451.0373737</v>
      </c>
      <c r="AI10" s="12">
        <f>AG10+AH10</f>
        <v>9851.5313187</v>
      </c>
      <c r="AJ10" s="12">
        <v>846</v>
      </c>
      <c r="AK10" s="12">
        <v>388</v>
      </c>
      <c r="AL10" s="28"/>
      <c r="AM10" s="12">
        <f>C10*AN7</f>
        <v>67780.686745</v>
      </c>
      <c r="AN10" s="12">
        <f>D10*AN7</f>
        <v>3252.1294217</v>
      </c>
      <c r="AO10" s="12">
        <f>AM10+AN10</f>
        <v>71032.8161667</v>
      </c>
      <c r="AP10" s="12">
        <v>6097</v>
      </c>
      <c r="AQ10" s="12">
        <v>2799</v>
      </c>
      <c r="AR10" s="28"/>
      <c r="AS10" s="12">
        <f>C10*AT7</f>
        <v>7098.378720000001</v>
      </c>
      <c r="AT10" s="12">
        <f>D10*AT7</f>
        <v>340.5814752</v>
      </c>
      <c r="AU10" s="19">
        <f>AS10+AT10</f>
        <v>7438.9601952</v>
      </c>
      <c r="AV10" s="19">
        <v>639</v>
      </c>
      <c r="AW10" s="19">
        <v>293</v>
      </c>
      <c r="AX10" s="28"/>
      <c r="AY10" s="12">
        <f>C10*AZ7</f>
        <v>150785.79624</v>
      </c>
      <c r="AZ10" s="12">
        <f>D10*AZ7</f>
        <v>7234.7293584</v>
      </c>
      <c r="BA10" s="12">
        <f>AY10+AZ10</f>
        <v>158020.52559839998</v>
      </c>
      <c r="BB10" s="12">
        <v>13562</v>
      </c>
      <c r="BC10" s="12">
        <v>6227</v>
      </c>
      <c r="BD10" s="28"/>
      <c r="BE10" s="12">
        <f>C10*BF7</f>
        <v>6223.561514999999</v>
      </c>
      <c r="BF10" s="12">
        <f>D10*BF7</f>
        <v>298.6075899</v>
      </c>
      <c r="BG10" s="19">
        <f>BE10+BF10</f>
        <v>6522.169104899999</v>
      </c>
      <c r="BH10" s="19">
        <v>560</v>
      </c>
      <c r="BI10" s="19">
        <v>257</v>
      </c>
      <c r="BJ10" s="28"/>
      <c r="BK10" s="12">
        <f>C10*BL7</f>
        <v>154385.577115</v>
      </c>
      <c r="BL10" s="12">
        <f>D10*BL7</f>
        <v>7407.4474859</v>
      </c>
      <c r="BM10" s="19">
        <f>BK10+BL10</f>
        <v>161793.02460089998</v>
      </c>
      <c r="BN10" s="19">
        <v>13886</v>
      </c>
      <c r="BO10" s="19">
        <v>6376</v>
      </c>
      <c r="BP10" s="28"/>
      <c r="BQ10" s="12">
        <f>C10*BR7</f>
        <v>9518.18296</v>
      </c>
      <c r="BR10" s="12">
        <f>D10*BR7</f>
        <v>456.6841136</v>
      </c>
      <c r="BS10" s="19">
        <f>BQ10+BR10</f>
        <v>9974.8670736</v>
      </c>
      <c r="BT10" s="19">
        <v>856</v>
      </c>
      <c r="BU10" s="19">
        <v>393</v>
      </c>
      <c r="BV10" s="28"/>
      <c r="BW10" s="12">
        <f>C10*BX7</f>
        <v>130136.003835</v>
      </c>
      <c r="BX10" s="12">
        <f>D10*BX7</f>
        <v>6243.9486411</v>
      </c>
      <c r="BY10" s="19">
        <f>BW10+BX10</f>
        <v>136379.9524761</v>
      </c>
      <c r="BZ10" s="19">
        <v>11705</v>
      </c>
      <c r="CA10" s="19">
        <v>5374</v>
      </c>
      <c r="CB10" s="28"/>
      <c r="CC10" s="12">
        <f>C10*CD7</f>
        <v>22749.54157</v>
      </c>
      <c r="CD10" s="12">
        <f>D10*CD7</f>
        <v>1091.5270562</v>
      </c>
      <c r="CE10" s="19">
        <f>CC10+CD10</f>
        <v>23841.0686262</v>
      </c>
      <c r="CF10" s="19">
        <v>2046</v>
      </c>
      <c r="CG10" s="19">
        <v>940</v>
      </c>
      <c r="CH10" s="28"/>
      <c r="CI10" s="12">
        <f>C10*CJ7</f>
        <v>45655.957095</v>
      </c>
      <c r="CJ10" s="12">
        <f>D10*CJ7</f>
        <v>2190.5809527</v>
      </c>
      <c r="CK10" s="19">
        <f>CI10+CJ10</f>
        <v>47846.5380477</v>
      </c>
      <c r="CL10" s="19">
        <v>4107</v>
      </c>
      <c r="CM10" s="19">
        <v>1886</v>
      </c>
      <c r="CN10" s="28"/>
      <c r="CO10" s="12">
        <f>C10*CP7</f>
        <v>145440.27260999999</v>
      </c>
      <c r="CP10" s="12">
        <f>D10*CP7</f>
        <v>6978.2501826</v>
      </c>
      <c r="CQ10" s="12">
        <f>SUM(CO10:CP10)</f>
        <v>152418.52279259998</v>
      </c>
      <c r="CR10" s="12">
        <v>13082</v>
      </c>
      <c r="CS10" s="12">
        <v>6006</v>
      </c>
      <c r="CT10" s="28"/>
      <c r="CU10" s="12">
        <f>C10*CV7</f>
        <v>78879.955195</v>
      </c>
      <c r="CV10" s="12">
        <f>D10*CV7</f>
        <v>3784.6742987000002</v>
      </c>
      <c r="CW10" s="12">
        <f>SUM(CU10:CV10)</f>
        <v>82664.6294937</v>
      </c>
      <c r="CX10" s="12">
        <v>7095</v>
      </c>
      <c r="CY10" s="12">
        <v>3258</v>
      </c>
      <c r="CZ10" s="28"/>
      <c r="DA10" s="12">
        <f>C10*DB7</f>
        <v>11268.62254</v>
      </c>
      <c r="DB10" s="12">
        <f>D10*DB7</f>
        <v>540.6705164</v>
      </c>
      <c r="DC10" s="12">
        <f>SUM(DA10:DB10)</f>
        <v>11809.2930564</v>
      </c>
      <c r="DD10" s="12">
        <v>1014</v>
      </c>
      <c r="DE10" s="12">
        <v>465</v>
      </c>
      <c r="DF10" s="28"/>
      <c r="DG10" s="12">
        <f>C10*DH7</f>
        <v>8869.618525</v>
      </c>
      <c r="DH10" s="12">
        <f>D10*DH7</f>
        <v>425.5658765</v>
      </c>
      <c r="DI10" s="12">
        <f>SUM(DG10:DH10)</f>
        <v>9295.1844015</v>
      </c>
      <c r="DJ10" s="12">
        <v>798</v>
      </c>
      <c r="DK10" s="12">
        <v>227</v>
      </c>
      <c r="DL10" s="28"/>
      <c r="DM10" s="12"/>
      <c r="DN10" s="12"/>
      <c r="DO10" s="12">
        <f>SUM(DM10:DN10)</f>
        <v>0</v>
      </c>
      <c r="DP10" s="12"/>
      <c r="DQ10" s="12"/>
    </row>
    <row r="11" spans="1:121" ht="12">
      <c r="A11" s="1">
        <v>40817</v>
      </c>
      <c r="B11" s="1"/>
      <c r="C11" s="12"/>
      <c r="D11" s="12">
        <v>30838</v>
      </c>
      <c r="E11" s="19">
        <f>C11+D11</f>
        <v>30838</v>
      </c>
      <c r="F11" s="19">
        <f t="shared" si="0"/>
        <v>120704</v>
      </c>
      <c r="G11" s="19">
        <f t="shared" si="0"/>
        <v>55280</v>
      </c>
      <c r="H11" s="28"/>
      <c r="I11" s="30">
        <f t="shared" si="1"/>
        <v>0</v>
      </c>
      <c r="J11" s="30">
        <f t="shared" si="1"/>
        <v>11562.5631614</v>
      </c>
      <c r="K11" s="30">
        <f>I11+J11</f>
        <v>11562.5631614</v>
      </c>
      <c r="L11" s="30">
        <f t="shared" si="2"/>
        <v>45257</v>
      </c>
      <c r="M11" s="30">
        <f t="shared" si="2"/>
        <v>20779</v>
      </c>
      <c r="N11" s="28"/>
      <c r="O11" s="30">
        <f t="shared" si="3"/>
        <v>0</v>
      </c>
      <c r="P11" s="30">
        <f t="shared" si="3"/>
        <v>19275.4368386</v>
      </c>
      <c r="Q11" s="30">
        <f>O11+P11</f>
        <v>19275.4368386</v>
      </c>
      <c r="R11" s="30">
        <f t="shared" si="4"/>
        <v>75447</v>
      </c>
      <c r="S11" s="30">
        <f t="shared" si="4"/>
        <v>34501</v>
      </c>
      <c r="T11" s="28"/>
      <c r="U11" s="12">
        <f>C11*V7</f>
        <v>0</v>
      </c>
      <c r="V11" s="12">
        <f>D11*V7</f>
        <v>8750.0789692</v>
      </c>
      <c r="W11" s="12">
        <f>U11+V11</f>
        <v>8750.0789692</v>
      </c>
      <c r="X11" s="12">
        <v>34248</v>
      </c>
      <c r="Y11" s="12">
        <v>15725</v>
      </c>
      <c r="Z11" s="28"/>
      <c r="AA11" s="12">
        <f>C11*AB7</f>
        <v>0</v>
      </c>
      <c r="AB11" s="12">
        <f>D11*AB7</f>
        <v>2596.4609184</v>
      </c>
      <c r="AC11" s="12">
        <f>AA11+AB11</f>
        <v>2596.4609184</v>
      </c>
      <c r="AD11" s="12">
        <v>10163</v>
      </c>
      <c r="AE11" s="12">
        <v>4666</v>
      </c>
      <c r="AF11" s="28"/>
      <c r="AG11" s="12">
        <f>C11*AH7</f>
        <v>0</v>
      </c>
      <c r="AH11" s="12">
        <f>D11*AH7</f>
        <v>216.0232738</v>
      </c>
      <c r="AI11" s="12">
        <f>AG11+AH11</f>
        <v>216.0232738</v>
      </c>
      <c r="AJ11" s="12">
        <v>846</v>
      </c>
      <c r="AK11" s="12">
        <v>388</v>
      </c>
      <c r="AL11" s="28"/>
      <c r="AM11" s="12">
        <f>C11*AN7</f>
        <v>0</v>
      </c>
      <c r="AN11" s="12">
        <f>D11*AN7</f>
        <v>1557.5996258</v>
      </c>
      <c r="AO11" s="12">
        <f>AM11+AN11</f>
        <v>1557.5996258</v>
      </c>
      <c r="AP11" s="12">
        <v>6097</v>
      </c>
      <c r="AQ11" s="12">
        <v>2799</v>
      </c>
      <c r="AR11" s="28"/>
      <c r="AS11" s="12">
        <f>C11*AT7</f>
        <v>0</v>
      </c>
      <c r="AT11" s="12">
        <f>D11*AT7</f>
        <v>163.1206848</v>
      </c>
      <c r="AU11" s="19">
        <f>AS11+AT11</f>
        <v>163.1206848</v>
      </c>
      <c r="AV11" s="19">
        <v>639</v>
      </c>
      <c r="AW11" s="19">
        <v>293</v>
      </c>
      <c r="AX11" s="28"/>
      <c r="AY11" s="12">
        <f>C11*AZ7</f>
        <v>0</v>
      </c>
      <c r="AZ11" s="12">
        <f>D11*AZ7</f>
        <v>3465.0563616</v>
      </c>
      <c r="BA11" s="12">
        <f>AY11+AZ11</f>
        <v>3465.0563616</v>
      </c>
      <c r="BB11" s="12">
        <v>13562</v>
      </c>
      <c r="BC11" s="12">
        <v>6227</v>
      </c>
      <c r="BD11" s="28"/>
      <c r="BE11" s="12">
        <f>C11*BF7</f>
        <v>0</v>
      </c>
      <c r="BF11" s="12">
        <f>D11*BF7</f>
        <v>143.0173926</v>
      </c>
      <c r="BG11" s="19">
        <f>BE11+BF11</f>
        <v>143.0173926</v>
      </c>
      <c r="BH11" s="19">
        <v>560</v>
      </c>
      <c r="BI11" s="19">
        <v>257</v>
      </c>
      <c r="BJ11" s="28"/>
      <c r="BK11" s="12">
        <f>C11*BL7</f>
        <v>0</v>
      </c>
      <c r="BL11" s="12">
        <f>D11*BL7</f>
        <v>3547.7792966</v>
      </c>
      <c r="BM11" s="19">
        <f>BK11+BL11</f>
        <v>3547.7792966</v>
      </c>
      <c r="BN11" s="19">
        <v>13886</v>
      </c>
      <c r="BO11" s="19">
        <v>6376</v>
      </c>
      <c r="BP11" s="28"/>
      <c r="BQ11" s="12">
        <f>C11*BR7</f>
        <v>0</v>
      </c>
      <c r="BR11" s="12">
        <f>D11*BR7</f>
        <v>218.7277664</v>
      </c>
      <c r="BS11" s="19">
        <f>BQ11+BR11</f>
        <v>218.7277664</v>
      </c>
      <c r="BT11" s="19">
        <v>856</v>
      </c>
      <c r="BU11" s="19">
        <v>393</v>
      </c>
      <c r="BV11" s="28"/>
      <c r="BW11" s="12">
        <f>C11*BX7</f>
        <v>0</v>
      </c>
      <c r="BX11" s="12">
        <f>D11*BX7</f>
        <v>2990.5243014</v>
      </c>
      <c r="BY11" s="19">
        <f>BW11+BX11</f>
        <v>2990.5243014</v>
      </c>
      <c r="BZ11" s="19">
        <v>11705</v>
      </c>
      <c r="CA11" s="19">
        <v>5374</v>
      </c>
      <c r="CB11" s="28"/>
      <c r="CC11" s="12">
        <f>C11*CD7</f>
        <v>0</v>
      </c>
      <c r="CD11" s="12">
        <f>D11*CD7</f>
        <v>522.7842788</v>
      </c>
      <c r="CE11" s="19">
        <f>CC11+CD11</f>
        <v>522.7842788</v>
      </c>
      <c r="CF11" s="19">
        <v>2046</v>
      </c>
      <c r="CG11" s="19">
        <v>940</v>
      </c>
      <c r="CH11" s="28"/>
      <c r="CI11" s="12">
        <f>C11*CJ7</f>
        <v>0</v>
      </c>
      <c r="CJ11" s="12">
        <f>D11*CJ7</f>
        <v>1049.1735198</v>
      </c>
      <c r="CK11" s="19">
        <f>CI11+CJ11</f>
        <v>1049.1735198</v>
      </c>
      <c r="CL11" s="19">
        <v>4107</v>
      </c>
      <c r="CM11" s="19">
        <v>1886</v>
      </c>
      <c r="CN11" s="28"/>
      <c r="CO11" s="12">
        <f>C11*CP7</f>
        <v>0</v>
      </c>
      <c r="CP11" s="12">
        <f>D11*CP7</f>
        <v>3342.2162724</v>
      </c>
      <c r="CQ11" s="12">
        <f>SUM(CO11:CP11)</f>
        <v>3342.2162724</v>
      </c>
      <c r="CR11" s="12">
        <v>13082</v>
      </c>
      <c r="CS11" s="12">
        <v>6006</v>
      </c>
      <c r="CT11" s="28"/>
      <c r="CU11" s="12">
        <f>C11*CV7</f>
        <v>0</v>
      </c>
      <c r="CV11" s="12">
        <f>D11*CV7</f>
        <v>1812.6607238000001</v>
      </c>
      <c r="CW11" s="12">
        <f>SUM(CU11:CV11)</f>
        <v>1812.6607238000001</v>
      </c>
      <c r="CX11" s="12">
        <v>7095</v>
      </c>
      <c r="CY11" s="12">
        <v>3258</v>
      </c>
      <c r="CZ11" s="28"/>
      <c r="DA11" s="12">
        <f>C11*DB7</f>
        <v>0</v>
      </c>
      <c r="DB11" s="12">
        <f>D11*DB7</f>
        <v>258.9528536</v>
      </c>
      <c r="DC11" s="12">
        <f>SUM(DA11:DB11)</f>
        <v>258.9528536</v>
      </c>
      <c r="DD11" s="12">
        <v>1014</v>
      </c>
      <c r="DE11" s="12">
        <v>465</v>
      </c>
      <c r="DF11" s="28"/>
      <c r="DG11" s="12">
        <f>C11*DH7</f>
        <v>0</v>
      </c>
      <c r="DH11" s="12">
        <f>D11*DH7</f>
        <v>203.823761</v>
      </c>
      <c r="DI11" s="12">
        <f>SUM(DG11:DH11)</f>
        <v>203.823761</v>
      </c>
      <c r="DJ11" s="12">
        <v>798</v>
      </c>
      <c r="DK11" s="12">
        <v>227</v>
      </c>
      <c r="DL11" s="28"/>
      <c r="DM11" s="12"/>
      <c r="DN11" s="12"/>
      <c r="DO11" s="12">
        <f>SUM(DM11:DN11)</f>
        <v>0</v>
      </c>
      <c r="DP11" s="12"/>
      <c r="DQ11" s="12"/>
    </row>
    <row r="12" spans="1:121" ht="12">
      <c r="A12" s="1">
        <v>41000</v>
      </c>
      <c r="B12" s="1"/>
      <c r="C12" s="12">
        <v>1233518</v>
      </c>
      <c r="D12" s="12">
        <v>30838</v>
      </c>
      <c r="E12" s="19">
        <f>C12+D12</f>
        <v>1264356</v>
      </c>
      <c r="F12" s="19">
        <f t="shared" si="0"/>
        <v>120672</v>
      </c>
      <c r="G12" s="19">
        <f t="shared" si="0"/>
        <v>55282</v>
      </c>
      <c r="H12" s="28"/>
      <c r="I12" s="30">
        <f t="shared" si="1"/>
        <v>462501.7765654</v>
      </c>
      <c r="J12" s="30">
        <f t="shared" si="1"/>
        <v>11562.5631614</v>
      </c>
      <c r="K12" s="30">
        <f>I12+J12</f>
        <v>474064.3397268</v>
      </c>
      <c r="L12" s="30">
        <f t="shared" si="2"/>
        <v>45248</v>
      </c>
      <c r="M12" s="30">
        <f t="shared" si="2"/>
        <v>20782</v>
      </c>
      <c r="N12" s="28"/>
      <c r="O12" s="30">
        <f t="shared" si="3"/>
        <v>771016.2234345999</v>
      </c>
      <c r="P12" s="30">
        <f t="shared" si="3"/>
        <v>19275.4368386</v>
      </c>
      <c r="Q12" s="30">
        <f>O12+P12</f>
        <v>790291.6602731999</v>
      </c>
      <c r="R12" s="30">
        <f t="shared" si="4"/>
        <v>75424</v>
      </c>
      <c r="S12" s="30">
        <f t="shared" si="4"/>
        <v>34500</v>
      </c>
      <c r="T12" s="28"/>
      <c r="U12" s="12">
        <f>C12*V7</f>
        <v>350002.5912812</v>
      </c>
      <c r="V12" s="12">
        <f>D12*V7</f>
        <v>8750.0789692</v>
      </c>
      <c r="W12" s="12">
        <f>U12+V12</f>
        <v>358752.6702504</v>
      </c>
      <c r="X12" s="12">
        <v>34247</v>
      </c>
      <c r="Y12" s="12">
        <v>15725</v>
      </c>
      <c r="Z12" s="28"/>
      <c r="AA12" s="12">
        <f>C12*AB7</f>
        <v>103858.2683424</v>
      </c>
      <c r="AB12" s="12">
        <f>D12*AB7</f>
        <v>2596.4609184</v>
      </c>
      <c r="AC12" s="12">
        <f>AA12+AB12</f>
        <v>106454.7292608</v>
      </c>
      <c r="AD12" s="12">
        <v>10159</v>
      </c>
      <c r="AE12" s="12">
        <v>4667</v>
      </c>
      <c r="AF12" s="28"/>
      <c r="AG12" s="12">
        <f>C12*AH7</f>
        <v>8640.9169418</v>
      </c>
      <c r="AH12" s="12">
        <f>D12*AH7</f>
        <v>216.0232738</v>
      </c>
      <c r="AI12" s="12">
        <f>AG12+AH12</f>
        <v>8856.9402156</v>
      </c>
      <c r="AJ12" s="12">
        <v>842</v>
      </c>
      <c r="AK12" s="12">
        <v>390</v>
      </c>
      <c r="AL12" s="28"/>
      <c r="AM12" s="12">
        <f>C12*AN7</f>
        <v>62303.8840138</v>
      </c>
      <c r="AN12" s="12">
        <f>D12*AN7</f>
        <v>1557.5996258</v>
      </c>
      <c r="AO12" s="12">
        <f>AM12+AN12</f>
        <v>63861.4836396</v>
      </c>
      <c r="AP12" s="12">
        <v>6093</v>
      </c>
      <c r="AQ12" s="12">
        <v>2801</v>
      </c>
      <c r="AR12" s="28"/>
      <c r="AS12" s="12">
        <f>C12*AT7</f>
        <v>6524.816812800001</v>
      </c>
      <c r="AT12" s="12">
        <f>D12*AT7</f>
        <v>163.1206848</v>
      </c>
      <c r="AU12" s="19">
        <f>AS12+AT12</f>
        <v>6687.937497600001</v>
      </c>
      <c r="AV12" s="19">
        <v>635</v>
      </c>
      <c r="AW12" s="19">
        <v>294</v>
      </c>
      <c r="AX12" s="28"/>
      <c r="AY12" s="12">
        <f>C12*AZ7</f>
        <v>138602.0297376</v>
      </c>
      <c r="AZ12" s="12">
        <f>D12*AZ7</f>
        <v>3465.0563616</v>
      </c>
      <c r="BA12" s="12">
        <f>AY12+AZ12</f>
        <v>142067.0860992</v>
      </c>
      <c r="BB12" s="12">
        <v>13564</v>
      </c>
      <c r="BC12" s="12">
        <v>6228</v>
      </c>
      <c r="BD12" s="28"/>
      <c r="BE12" s="12">
        <f>C12*BF7</f>
        <v>5720.6864286</v>
      </c>
      <c r="BF12" s="12">
        <f>D12*BF7</f>
        <v>143.0173926</v>
      </c>
      <c r="BG12" s="19">
        <f>BE12+BF12</f>
        <v>5863.7038212</v>
      </c>
      <c r="BH12" s="19">
        <v>558</v>
      </c>
      <c r="BI12" s="19">
        <v>257</v>
      </c>
      <c r="BJ12" s="28"/>
      <c r="BK12" s="12">
        <f>C12*BL7</f>
        <v>141910.9417726</v>
      </c>
      <c r="BL12" s="12">
        <f>D12*BL7</f>
        <v>3547.7792966</v>
      </c>
      <c r="BM12" s="19">
        <f>BK12+BL12</f>
        <v>145458.7210692</v>
      </c>
      <c r="BN12" s="19">
        <v>13886</v>
      </c>
      <c r="BO12" s="19">
        <v>6374</v>
      </c>
      <c r="BP12" s="28"/>
      <c r="BQ12" s="12">
        <f>C12*BR7</f>
        <v>8749.0964704</v>
      </c>
      <c r="BR12" s="12">
        <f>D12*BR7</f>
        <v>218.7277664</v>
      </c>
      <c r="BS12" s="19">
        <f>BQ12+BR12</f>
        <v>8967.8242368</v>
      </c>
      <c r="BT12" s="19">
        <v>857</v>
      </c>
      <c r="BU12" s="19">
        <v>394</v>
      </c>
      <c r="BV12" s="28"/>
      <c r="BW12" s="12">
        <f>C12*BX7</f>
        <v>119620.7781054</v>
      </c>
      <c r="BX12" s="12">
        <f>D12*BX7</f>
        <v>2990.5243014</v>
      </c>
      <c r="BY12" s="19">
        <f>BW12+BX12</f>
        <v>122611.3024068</v>
      </c>
      <c r="BZ12" s="19">
        <v>11704</v>
      </c>
      <c r="CA12" s="19">
        <v>5377</v>
      </c>
      <c r="CB12" s="28"/>
      <c r="CC12" s="12">
        <f>C12*CD7</f>
        <v>20911.3372468</v>
      </c>
      <c r="CD12" s="12">
        <f>D12*CD7</f>
        <v>522.7842788</v>
      </c>
      <c r="CE12" s="19">
        <f>CC12+CD12</f>
        <v>21434.121525600003</v>
      </c>
      <c r="CF12" s="19">
        <v>2047</v>
      </c>
      <c r="CG12" s="19">
        <v>936</v>
      </c>
      <c r="CH12" s="28"/>
      <c r="CI12" s="12">
        <f>C12*CJ7</f>
        <v>41966.8727478</v>
      </c>
      <c r="CJ12" s="12">
        <f>D12*CJ7</f>
        <v>1049.1735198</v>
      </c>
      <c r="CK12" s="19">
        <f>CI12+CJ12</f>
        <v>43016.0462676</v>
      </c>
      <c r="CL12" s="19">
        <v>4103</v>
      </c>
      <c r="CM12" s="19">
        <v>1882</v>
      </c>
      <c r="CN12" s="28"/>
      <c r="CO12" s="12">
        <f>C12*CP7</f>
        <v>133688.4341364</v>
      </c>
      <c r="CP12" s="12">
        <f>D12*CP7</f>
        <v>3342.2162724</v>
      </c>
      <c r="CQ12" s="12">
        <f>SUM(CO12:CP12)</f>
        <v>137030.6504088</v>
      </c>
      <c r="CR12" s="12">
        <v>13078</v>
      </c>
      <c r="CS12" s="12">
        <v>6009</v>
      </c>
      <c r="CT12" s="28"/>
      <c r="CU12" s="12">
        <f>C12*CV7</f>
        <v>72506.3113918</v>
      </c>
      <c r="CV12" s="12">
        <f>D12*CV7</f>
        <v>1812.6607238000001</v>
      </c>
      <c r="CW12" s="12">
        <f>SUM(CU12:CV12)</f>
        <v>74318.9721156</v>
      </c>
      <c r="CX12" s="12">
        <v>7093</v>
      </c>
      <c r="CY12" s="12">
        <v>3255</v>
      </c>
      <c r="CZ12" s="28"/>
      <c r="DA12" s="12">
        <f>C12*DB7</f>
        <v>10358.0973496</v>
      </c>
      <c r="DB12" s="12">
        <f>D12*DB7</f>
        <v>258.9528536</v>
      </c>
      <c r="DC12" s="12">
        <f>SUM(DA12:DB12)</f>
        <v>10617.0502032</v>
      </c>
      <c r="DD12" s="12">
        <v>1010</v>
      </c>
      <c r="DE12" s="12">
        <v>468</v>
      </c>
      <c r="DF12" s="28"/>
      <c r="DG12" s="12">
        <f>C12*DH7</f>
        <v>8152.937221</v>
      </c>
      <c r="DH12" s="12">
        <f>D12*DH7</f>
        <v>203.823761</v>
      </c>
      <c r="DI12" s="12">
        <f>SUM(DG12:DH12)</f>
        <v>8356.760982</v>
      </c>
      <c r="DJ12" s="12">
        <v>796</v>
      </c>
      <c r="DK12" s="12">
        <v>225</v>
      </c>
      <c r="DL12" s="28"/>
      <c r="DM12" s="12"/>
      <c r="DN12" s="12"/>
      <c r="DO12" s="12">
        <f>SUM(DM12:DN12)</f>
        <v>0</v>
      </c>
      <c r="DP12" s="12"/>
      <c r="DQ12" s="12"/>
    </row>
    <row r="13" spans="1:121" ht="12.75" thickBot="1">
      <c r="A13" s="11" t="s">
        <v>2</v>
      </c>
      <c r="B13" s="11"/>
      <c r="C13" s="16">
        <f>SUM(C9:C12)</f>
        <v>2575468</v>
      </c>
      <c r="D13" s="16">
        <f>SUM(D9:D12)</f>
        <v>190450</v>
      </c>
      <c r="E13" s="16">
        <f>SUM(E9:E12)</f>
        <v>2765918</v>
      </c>
      <c r="F13" s="16">
        <f>SUM(F9:F12)</f>
        <v>482784</v>
      </c>
      <c r="G13" s="16">
        <f>SUM(G9:G12)</f>
        <v>221122</v>
      </c>
      <c r="H13" s="28"/>
      <c r="I13" s="16">
        <f>SUM(I9:I12)</f>
        <v>965659.6219003999</v>
      </c>
      <c r="J13" s="16">
        <f>SUM(J9:J12)</f>
        <v>71408.332385</v>
      </c>
      <c r="K13" s="16">
        <f>SUM(K9:K12)</f>
        <v>1037067.9542854</v>
      </c>
      <c r="L13" s="16">
        <f>SUM(L9:L12)</f>
        <v>181019</v>
      </c>
      <c r="M13" s="16">
        <f>SUM(M9:M12)</f>
        <v>83119</v>
      </c>
      <c r="N13" s="28"/>
      <c r="O13" s="16">
        <f>SUM(O9:O12)</f>
        <v>1609808.3780995999</v>
      </c>
      <c r="P13" s="16">
        <f>SUM(P9:P12)</f>
        <v>119041.667615</v>
      </c>
      <c r="Q13" s="16">
        <f>SUM(Q9:Q12)</f>
        <v>1728850.0457146</v>
      </c>
      <c r="R13" s="16">
        <f>SUM(R9:R12)</f>
        <v>301765</v>
      </c>
      <c r="S13" s="16">
        <f>SUM(S9:S12)</f>
        <v>138003</v>
      </c>
      <c r="T13" s="28"/>
      <c r="U13" s="16">
        <f>SUM(U9:U12)</f>
        <v>730772.0469112</v>
      </c>
      <c r="V13" s="16">
        <f>SUM(V9:V12)</f>
        <v>54038.93053</v>
      </c>
      <c r="W13" s="16">
        <f>SUM(W9:W12)</f>
        <v>784810.9774412</v>
      </c>
      <c r="X13" s="16">
        <f>SUM(X9:X12)</f>
        <v>136991</v>
      </c>
      <c r="Y13" s="16">
        <f>SUM(Y9:Y12)</f>
        <v>62900</v>
      </c>
      <c r="Z13" s="28"/>
      <c r="AA13" s="16">
        <f>SUM(AA9:AA12)</f>
        <v>216846.1641024</v>
      </c>
      <c r="AB13" s="16">
        <f>SUM(AB9:AB12)</f>
        <v>16035.280560000001</v>
      </c>
      <c r="AC13" s="16">
        <f>SUM(AC9:AC12)</f>
        <v>232881.4446624</v>
      </c>
      <c r="AD13" s="16">
        <f>SUM(AD9:AD12)</f>
        <v>40648</v>
      </c>
      <c r="AE13" s="16">
        <f>SUM(AE9:AE12)</f>
        <v>18665</v>
      </c>
      <c r="AF13" s="28"/>
      <c r="AG13" s="16">
        <f>SUM(AG9:AG12)</f>
        <v>18041.4108868</v>
      </c>
      <c r="AH13" s="16">
        <f>SUM(AH9:AH12)</f>
        <v>1334.121295</v>
      </c>
      <c r="AI13" s="16">
        <f>SUM(AI9:AI12)</f>
        <v>19375.5321818</v>
      </c>
      <c r="AJ13" s="16">
        <f>SUM(AJ9:AJ12)</f>
        <v>3380</v>
      </c>
      <c r="AK13" s="16">
        <f>SUM(AK9:AK12)</f>
        <v>1554</v>
      </c>
      <c r="AL13" s="28"/>
      <c r="AM13" s="16">
        <f>SUM(AM9:AM12)</f>
        <v>130084.5707588</v>
      </c>
      <c r="AN13" s="16">
        <f>SUM(AN9:AN12)</f>
        <v>9619.458095</v>
      </c>
      <c r="AO13" s="16">
        <f>SUM(AO9:AO12)</f>
        <v>139704.02885379997</v>
      </c>
      <c r="AP13" s="16">
        <f>SUM(AP9:AP12)</f>
        <v>24384</v>
      </c>
      <c r="AQ13" s="16">
        <f>SUM(AQ9:AQ12)</f>
        <v>11198</v>
      </c>
      <c r="AR13" s="28"/>
      <c r="AS13" s="16">
        <f>SUM(AS9:AS12)</f>
        <v>13623.1955328</v>
      </c>
      <c r="AT13" s="16">
        <f>SUM(AT9:AT12)</f>
        <v>1007.4043199999999</v>
      </c>
      <c r="AU13" s="16">
        <f>SUM(AU9:AU12)</f>
        <v>14630.599852800002</v>
      </c>
      <c r="AV13" s="16">
        <f>SUM(AV9:AV12)</f>
        <v>2552</v>
      </c>
      <c r="AW13" s="16">
        <f>SUM(AW9:AW12)</f>
        <v>1173</v>
      </c>
      <c r="AX13" s="28"/>
      <c r="AY13" s="16">
        <f>SUM(AY9:AY12)</f>
        <v>289387.8259776</v>
      </c>
      <c r="AZ13" s="16">
        <f>SUM(AZ9:AZ12)</f>
        <v>21399.57144</v>
      </c>
      <c r="BA13" s="16">
        <f>SUM(BA9:BA12)</f>
        <v>310787.3974176</v>
      </c>
      <c r="BB13" s="16">
        <f>SUM(BB9:BB12)</f>
        <v>54250</v>
      </c>
      <c r="BC13" s="16">
        <f>SUM(BC9:BC12)</f>
        <v>24909</v>
      </c>
      <c r="BD13" s="28"/>
      <c r="BE13" s="16">
        <f>SUM(BE9:BE12)</f>
        <v>11944.2479436</v>
      </c>
      <c r="BF13" s="16">
        <f>SUM(BF9:BF12)</f>
        <v>883.249965</v>
      </c>
      <c r="BG13" s="16">
        <f>SUM(BG9:BG12)</f>
        <v>12827.497908599998</v>
      </c>
      <c r="BH13" s="16">
        <f>SUM(BH9:BH12)</f>
        <v>2238</v>
      </c>
      <c r="BI13" s="16">
        <f>SUM(BI9:BI12)</f>
        <v>1028</v>
      </c>
      <c r="BJ13" s="28"/>
      <c r="BK13" s="16">
        <f>SUM(BK9:BK12)</f>
        <v>296296.5188876</v>
      </c>
      <c r="BL13" s="16">
        <f>SUM(BL9:BL12)</f>
        <v>21910.453565000003</v>
      </c>
      <c r="BM13" s="16">
        <f>SUM(BM9:BM12)</f>
        <v>318206.97245259996</v>
      </c>
      <c r="BN13" s="16">
        <f>SUM(BN9:BN12)</f>
        <v>55544</v>
      </c>
      <c r="BO13" s="16">
        <f>SUM(BO9:BO12)</f>
        <v>25502</v>
      </c>
      <c r="BP13" s="28"/>
      <c r="BQ13" s="16">
        <f>SUM(BQ9:BQ12)</f>
        <v>18267.279430399998</v>
      </c>
      <c r="BR13" s="16">
        <f>SUM(BR9:BR12)</f>
        <v>1350.82376</v>
      </c>
      <c r="BS13" s="16">
        <f>SUM(BS9:BS12)</f>
        <v>19618.103190399997</v>
      </c>
      <c r="BT13" s="16">
        <f>SUM(BT9:BT12)</f>
        <v>3425</v>
      </c>
      <c r="BU13" s="16">
        <f>SUM(BU9:BU12)</f>
        <v>1573</v>
      </c>
      <c r="BV13" s="28"/>
      <c r="BW13" s="16">
        <f>SUM(BW9:BW12)</f>
        <v>249756.7819404</v>
      </c>
      <c r="BX13" s="16">
        <f>SUM(BX9:BX12)</f>
        <v>18468.945885</v>
      </c>
      <c r="BY13" s="16">
        <f>SUM(BY9:BY12)</f>
        <v>268225.7278254</v>
      </c>
      <c r="BZ13" s="16">
        <f>SUM(BZ9:BZ12)</f>
        <v>46819</v>
      </c>
      <c r="CA13" s="16">
        <f>SUM(CA9:CA12)</f>
        <v>21499</v>
      </c>
      <c r="CB13" s="28"/>
      <c r="CC13" s="16">
        <f>SUM(CC9:CC12)</f>
        <v>43660.8788168</v>
      </c>
      <c r="CD13" s="16">
        <f>SUM(CD9:CD12)</f>
        <v>3228.6226699999997</v>
      </c>
      <c r="CE13" s="16">
        <f>SUM(CE9:CE12)</f>
        <v>46889.50148680001</v>
      </c>
      <c r="CF13" s="16">
        <f>SUM(CF9:CF12)</f>
        <v>8185</v>
      </c>
      <c r="CG13" s="16">
        <f>SUM(CG9:CG12)</f>
        <v>3756</v>
      </c>
      <c r="CH13" s="28"/>
      <c r="CI13" s="16">
        <f>SUM(CI9:CI12)</f>
        <v>87622.8298428</v>
      </c>
      <c r="CJ13" s="16">
        <f>SUM(CJ9:CJ12)</f>
        <v>6479.508945</v>
      </c>
      <c r="CK13" s="16">
        <f>SUM(CK9:CK12)</f>
        <v>94102.3387878</v>
      </c>
      <c r="CL13" s="16">
        <f>SUM(CL9:CL12)</f>
        <v>16424</v>
      </c>
      <c r="CM13" s="16">
        <f>SUM(CM9:CM12)</f>
        <v>7540</v>
      </c>
      <c r="CN13" s="28"/>
      <c r="CO13" s="16">
        <f>SUM(CO9:CO12)</f>
        <v>279128.7067464</v>
      </c>
      <c r="CP13" s="16">
        <f>SUM(CP9:CP12)</f>
        <v>20640.93291</v>
      </c>
      <c r="CQ13" s="16">
        <f>SUM(CQ9:CQ12)</f>
        <v>299769.63965639996</v>
      </c>
      <c r="CR13" s="16">
        <f>SUM(CR9:CR12)</f>
        <v>52324</v>
      </c>
      <c r="CS13" s="16">
        <f>SUM(CS9:CS12)</f>
        <v>24027</v>
      </c>
      <c r="CT13" s="28"/>
      <c r="CU13" s="16">
        <f>SUM(CU9:CU12)</f>
        <v>151386.2665868</v>
      </c>
      <c r="CV13" s="16">
        <f>SUM(CV9:CV12)</f>
        <v>11194.670045</v>
      </c>
      <c r="CW13" s="16">
        <f>SUM(CW9:CW12)</f>
        <v>162580.93663180002</v>
      </c>
      <c r="CX13" s="16">
        <f>SUM(CX9:CX12)</f>
        <v>28378</v>
      </c>
      <c r="CY13" s="16">
        <f>SUM(CY9:CY12)</f>
        <v>13029</v>
      </c>
      <c r="CZ13" s="28"/>
      <c r="DA13" s="16">
        <f>SUM(DA9:DA12)</f>
        <v>21626.7198896</v>
      </c>
      <c r="DB13" s="16">
        <f>SUM(DB9:DB12)</f>
        <v>1599.24674</v>
      </c>
      <c r="DC13" s="16">
        <f>SUM(DC9:DC12)</f>
        <v>23225.9666296</v>
      </c>
      <c r="DD13" s="16">
        <f>SUM(DD9:DD12)</f>
        <v>4052</v>
      </c>
      <c r="DE13" s="16">
        <f>SUM(DE9:DE12)</f>
        <v>1863</v>
      </c>
      <c r="DF13" s="28"/>
      <c r="DG13" s="16">
        <f>SUM(DG9:DG12)</f>
        <v>17022.555745999998</v>
      </c>
      <c r="DH13" s="16">
        <f>SUM(DH9:DH12)</f>
        <v>1258.7792749999999</v>
      </c>
      <c r="DI13" s="16">
        <f>SUM(DI9:DI12)</f>
        <v>18281.335021</v>
      </c>
      <c r="DJ13" s="16">
        <f>SUM(DJ9:DJ12)</f>
        <v>3190</v>
      </c>
      <c r="DK13" s="16">
        <f>SUM(DK9:DK12)</f>
        <v>906</v>
      </c>
      <c r="DL13" s="28"/>
      <c r="DM13" s="16">
        <f>SUM(DM9:DM12)</f>
        <v>0</v>
      </c>
      <c r="DN13" s="16">
        <f>SUM(DN9:DN12)</f>
        <v>0</v>
      </c>
      <c r="DO13" s="16">
        <f>SUM(DO9:DO12)</f>
        <v>0</v>
      </c>
      <c r="DP13" s="37"/>
      <c r="DQ13" s="37"/>
    </row>
    <row r="14" ht="12.75" thickTop="1"/>
    <row r="15" ht="12">
      <c r="U15" s="12"/>
    </row>
    <row r="16" ht="12">
      <c r="CU16" s="12"/>
    </row>
  </sheetData>
  <sheetProtection/>
  <printOptions/>
  <pageMargins left="0.7" right="0.7" top="0.75" bottom="0.75" header="0.3" footer="0.3"/>
  <pageSetup horizontalDpi="600" verticalDpi="600" orientation="landscape" scale="59"/>
  <colBreaks count="8" manualBreakCount="8">
    <brk id="13" max="65535" man="1"/>
    <brk id="38" max="65535" man="1"/>
    <brk id="50" max="65535" man="1"/>
    <brk id="62" max="65535" man="1"/>
    <brk id="74" max="65535" man="1"/>
    <brk id="86" max="65535" man="1"/>
    <brk id="98" max="65535" man="1"/>
    <brk id="1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1"/>
  <sheetViews>
    <sheetView workbookViewId="0" topLeftCell="A1">
      <selection activeCell="C12" sqref="C1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2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5.7109375" style="0" customWidth="1"/>
    <col min="14" max="14" width="3.7109375" style="0" customWidth="1"/>
    <col min="15" max="18" width="13.7109375" style="0" customWidth="1"/>
    <col min="19" max="19" width="16.00390625" style="0" customWidth="1"/>
    <col min="20" max="20" width="3.7109375" style="0" customWidth="1"/>
    <col min="21" max="24" width="12.7109375" style="0" customWidth="1"/>
    <col min="25" max="25" width="17.421875" style="0" customWidth="1"/>
    <col min="26" max="26" width="3.7109375" style="0" customWidth="1"/>
    <col min="27" max="30" width="12.7109375" style="0" customWidth="1"/>
    <col min="31" max="31" width="16.00390625" style="0" customWidth="1"/>
    <col min="32" max="32" width="3.7109375" style="0" customWidth="1"/>
    <col min="33" max="36" width="12.7109375" style="0" customWidth="1"/>
    <col min="37" max="37" width="17.421875" style="0" customWidth="1"/>
    <col min="38" max="38" width="3.7109375" style="0" customWidth="1"/>
    <col min="39" max="42" width="12.7109375" style="0" customWidth="1"/>
    <col min="43" max="43" width="16.28125" style="0" customWidth="1"/>
    <col min="44" max="44" width="3.7109375" style="0" customWidth="1"/>
    <col min="45" max="48" width="12.7109375" style="0" customWidth="1"/>
    <col min="49" max="49" width="16.00390625" style="0" customWidth="1"/>
    <col min="50" max="50" width="3.7109375" style="0" customWidth="1"/>
    <col min="51" max="54" width="12.7109375" style="0" customWidth="1"/>
    <col min="55" max="55" width="15.7109375" style="0" customWidth="1"/>
    <col min="56" max="56" width="3.7109375" style="0" customWidth="1"/>
    <col min="57" max="60" width="12.7109375" style="0" customWidth="1"/>
    <col min="61" max="61" width="15.421875" style="0" customWidth="1"/>
    <col min="62" max="62" width="3.7109375" style="0" customWidth="1"/>
    <col min="63" max="66" width="12.7109375" style="0" customWidth="1"/>
    <col min="67" max="67" width="15.28125" style="0" customWidth="1"/>
    <col min="68" max="68" width="3.7109375" style="0" customWidth="1"/>
    <col min="69" max="72" width="12.7109375" style="0" customWidth="1"/>
    <col min="73" max="73" width="16.00390625" style="0" customWidth="1"/>
    <col min="74" max="74" width="3.7109375" style="0" customWidth="1"/>
    <col min="75" max="78" width="12.7109375" style="0" customWidth="1"/>
    <col min="79" max="79" width="15.7109375" style="0" customWidth="1"/>
    <col min="80" max="80" width="3.7109375" style="0" customWidth="1"/>
    <col min="81" max="84" width="12.7109375" style="0" customWidth="1"/>
    <col min="85" max="85" width="15.7109375" style="0" customWidth="1"/>
    <col min="86" max="86" width="3.7109375" style="0" customWidth="1"/>
    <col min="87" max="90" width="12.7109375" style="0" customWidth="1"/>
    <col min="91" max="91" width="16.140625" style="0" customWidth="1"/>
    <col min="92" max="92" width="3.7109375" style="0" customWidth="1"/>
    <col min="93" max="96" width="12.7109375" style="0" customWidth="1"/>
    <col min="97" max="97" width="17.140625" style="0" customWidth="1"/>
    <col min="98" max="98" width="3.7109375" style="0" customWidth="1"/>
    <col min="99" max="102" width="12.7109375" style="0" customWidth="1"/>
    <col min="103" max="103" width="16.421875" style="0" customWidth="1"/>
    <col min="104" max="104" width="3.7109375" style="0" customWidth="1"/>
    <col min="105" max="108" width="12.7109375" style="0" customWidth="1"/>
    <col min="109" max="109" width="17.28125" style="0" customWidth="1"/>
    <col min="110" max="110" width="3.7109375" style="0" customWidth="1"/>
    <col min="111" max="114" width="12.7109375" style="0" customWidth="1"/>
    <col min="115" max="115" width="16.421875" style="0" customWidth="1"/>
    <col min="116" max="116" width="3.7109375" style="0" customWidth="1"/>
    <col min="117" max="120" width="12.7109375" style="0" customWidth="1"/>
    <col min="121" max="121" width="15.421875" style="0" customWidth="1"/>
    <col min="122" max="122" width="3.7109375" style="0" customWidth="1"/>
  </cols>
  <sheetData>
    <row r="1" spans="1:122" ht="12">
      <c r="A1" s="1"/>
      <c r="B1" s="1"/>
      <c r="C1" s="12"/>
      <c r="D1" s="1"/>
      <c r="E1" s="1"/>
      <c r="F1" s="1"/>
      <c r="G1" s="1"/>
      <c r="H1" s="21"/>
      <c r="I1" s="9"/>
      <c r="J1" s="12"/>
      <c r="K1" s="9" t="s">
        <v>3</v>
      </c>
      <c r="L1" s="9"/>
      <c r="M1" s="9"/>
      <c r="N1" s="21"/>
      <c r="O1" s="29"/>
      <c r="P1" s="29"/>
      <c r="Q1" s="29"/>
      <c r="R1" s="29"/>
      <c r="S1" s="29"/>
      <c r="T1" s="21"/>
      <c r="Z1" s="21"/>
      <c r="AA1" s="9"/>
      <c r="AF1" s="21"/>
      <c r="AI1" s="9" t="s">
        <v>3</v>
      </c>
      <c r="AJ1" s="9"/>
      <c r="AK1" s="9"/>
      <c r="AL1" s="21"/>
      <c r="AR1" s="21"/>
      <c r="AS1" s="9"/>
      <c r="AX1" s="21"/>
      <c r="BD1" s="21"/>
      <c r="BG1" s="9" t="s">
        <v>3</v>
      </c>
      <c r="BH1" s="9"/>
      <c r="BI1" s="9"/>
      <c r="BJ1" s="21"/>
      <c r="BK1" s="9"/>
      <c r="BP1" s="21"/>
      <c r="BV1" s="21"/>
      <c r="CB1" s="21"/>
      <c r="CC1" s="9"/>
      <c r="CE1" s="9" t="s">
        <v>3</v>
      </c>
      <c r="CF1" s="9"/>
      <c r="CG1" s="9"/>
      <c r="CH1" s="21"/>
      <c r="CN1" s="21"/>
      <c r="CT1" s="21"/>
      <c r="CU1" s="9"/>
      <c r="CV1" s="12"/>
      <c r="CW1" s="12"/>
      <c r="CX1" s="12"/>
      <c r="CY1" s="12"/>
      <c r="CZ1" s="21"/>
      <c r="DC1" s="9" t="s">
        <v>3</v>
      </c>
      <c r="DD1" s="9"/>
      <c r="DE1" s="9"/>
      <c r="DF1" s="21"/>
      <c r="DL1" s="21"/>
      <c r="DM1" s="9"/>
      <c r="DO1" s="9"/>
      <c r="DP1" s="9"/>
      <c r="DQ1" s="9"/>
      <c r="DR1" s="28"/>
    </row>
    <row r="2" spans="1:122" ht="12">
      <c r="A2" s="1"/>
      <c r="B2" s="1"/>
      <c r="C2" s="38"/>
      <c r="D2" s="1"/>
      <c r="E2" s="1"/>
      <c r="F2" s="1"/>
      <c r="G2" s="1"/>
      <c r="H2" s="21"/>
      <c r="I2" s="9"/>
      <c r="J2" s="12"/>
      <c r="K2" s="9" t="s">
        <v>34</v>
      </c>
      <c r="L2" s="9"/>
      <c r="M2" s="9"/>
      <c r="N2" s="21"/>
      <c r="O2" s="29"/>
      <c r="P2" s="29"/>
      <c r="Q2" s="29"/>
      <c r="R2" s="29"/>
      <c r="S2" s="29"/>
      <c r="T2" s="21"/>
      <c r="Z2" s="21"/>
      <c r="AA2" s="9"/>
      <c r="AF2" s="21"/>
      <c r="AI2" s="9" t="s">
        <v>34</v>
      </c>
      <c r="AJ2" s="9"/>
      <c r="AK2" s="9"/>
      <c r="AL2" s="21"/>
      <c r="AR2" s="21"/>
      <c r="AS2" s="9"/>
      <c r="AX2" s="21"/>
      <c r="BD2" s="21"/>
      <c r="BG2" s="9" t="s">
        <v>34</v>
      </c>
      <c r="BH2" s="9"/>
      <c r="BI2" s="9"/>
      <c r="BJ2" s="21"/>
      <c r="BK2" s="9"/>
      <c r="BP2" s="21"/>
      <c r="BV2" s="21"/>
      <c r="CB2" s="21"/>
      <c r="CC2" s="9"/>
      <c r="CE2" s="9" t="s">
        <v>34</v>
      </c>
      <c r="CF2" s="9"/>
      <c r="CG2" s="9"/>
      <c r="CH2" s="21"/>
      <c r="CN2" s="21"/>
      <c r="CT2" s="21"/>
      <c r="CU2" s="9"/>
      <c r="CV2" s="12"/>
      <c r="CW2" s="12"/>
      <c r="CX2" s="12"/>
      <c r="CY2" s="12"/>
      <c r="CZ2" s="21"/>
      <c r="DC2" s="9" t="s">
        <v>34</v>
      </c>
      <c r="DD2" s="9"/>
      <c r="DE2" s="9"/>
      <c r="DF2" s="21"/>
      <c r="DL2" s="21"/>
      <c r="DM2" s="9"/>
      <c r="DO2" s="4"/>
      <c r="DP2" s="4"/>
      <c r="DQ2" s="4"/>
      <c r="DR2" s="28"/>
    </row>
    <row r="3" spans="1:122" ht="12">
      <c r="A3" s="1"/>
      <c r="B3" s="1"/>
      <c r="C3" s="12"/>
      <c r="D3" s="1"/>
      <c r="E3" s="1"/>
      <c r="F3" s="1"/>
      <c r="G3" s="1"/>
      <c r="H3" s="21"/>
      <c r="I3" s="9"/>
      <c r="J3" s="12"/>
      <c r="K3" s="9" t="s">
        <v>35</v>
      </c>
      <c r="L3" s="9"/>
      <c r="M3" s="9"/>
      <c r="N3" s="21"/>
      <c r="O3" s="29"/>
      <c r="P3" s="29"/>
      <c r="Q3" s="29"/>
      <c r="R3" s="29"/>
      <c r="S3" s="29"/>
      <c r="T3" s="21"/>
      <c r="Z3" s="21"/>
      <c r="AA3" s="9"/>
      <c r="AF3" s="21"/>
      <c r="AI3" s="9" t="s">
        <v>35</v>
      </c>
      <c r="AJ3" s="9"/>
      <c r="AK3" s="9"/>
      <c r="AL3" s="21"/>
      <c r="AR3" s="21"/>
      <c r="AS3" s="9"/>
      <c r="AX3" s="21"/>
      <c r="BD3" s="21"/>
      <c r="BG3" s="9" t="s">
        <v>35</v>
      </c>
      <c r="BH3" s="9"/>
      <c r="BI3" s="9"/>
      <c r="BJ3" s="21"/>
      <c r="BK3" s="9"/>
      <c r="BP3" s="21"/>
      <c r="BV3" s="21"/>
      <c r="CB3" s="21"/>
      <c r="CC3" s="9"/>
      <c r="CE3" s="9" t="s">
        <v>35</v>
      </c>
      <c r="CF3" s="9"/>
      <c r="CG3" s="9"/>
      <c r="CH3" s="21"/>
      <c r="CN3" s="21"/>
      <c r="CT3" s="21"/>
      <c r="CU3" s="9"/>
      <c r="CV3" s="12"/>
      <c r="CW3" s="12"/>
      <c r="CX3" s="12"/>
      <c r="CY3" s="12"/>
      <c r="CZ3" s="21"/>
      <c r="DC3" s="9" t="s">
        <v>35</v>
      </c>
      <c r="DD3" s="9"/>
      <c r="DE3" s="9"/>
      <c r="DF3" s="21"/>
      <c r="DL3" s="21"/>
      <c r="DM3" s="9"/>
      <c r="DO3" s="9"/>
      <c r="DP3" s="9"/>
      <c r="DQ3" s="9"/>
      <c r="DR3" s="28"/>
    </row>
    <row r="4" spans="1:122" ht="12">
      <c r="A4" s="1"/>
      <c r="B4" s="1"/>
      <c r="C4" s="12"/>
      <c r="D4" s="1"/>
      <c r="E4" s="1"/>
      <c r="F4" s="1"/>
      <c r="G4" s="1"/>
      <c r="H4" s="21"/>
      <c r="I4" s="9"/>
      <c r="J4" s="12"/>
      <c r="K4" s="9"/>
      <c r="L4" s="9"/>
      <c r="M4" s="9"/>
      <c r="N4" s="21"/>
      <c r="O4" s="29"/>
      <c r="P4" s="29"/>
      <c r="Q4" s="29"/>
      <c r="R4" s="29"/>
      <c r="S4" s="29"/>
      <c r="T4" s="21"/>
      <c r="Z4" s="21"/>
      <c r="AA4" s="9"/>
      <c r="AF4" s="21"/>
      <c r="AI4" s="9"/>
      <c r="AJ4" s="9"/>
      <c r="AK4" s="9"/>
      <c r="AL4" s="21"/>
      <c r="AR4" s="21"/>
      <c r="AS4" s="9"/>
      <c r="AX4" s="21"/>
      <c r="BD4" s="21"/>
      <c r="BG4" s="9"/>
      <c r="BH4" s="9"/>
      <c r="BI4" s="9"/>
      <c r="BJ4" s="21"/>
      <c r="BK4" s="9"/>
      <c r="BP4" s="21"/>
      <c r="BV4" s="21"/>
      <c r="CB4" s="21"/>
      <c r="CC4" s="9"/>
      <c r="CE4" s="9"/>
      <c r="CF4" s="9"/>
      <c r="CG4" s="9"/>
      <c r="CH4" s="21"/>
      <c r="CN4" s="21"/>
      <c r="CT4" s="21"/>
      <c r="CU4" s="9"/>
      <c r="CV4" s="12"/>
      <c r="CW4" s="12"/>
      <c r="CX4" s="12"/>
      <c r="CY4" s="12"/>
      <c r="CZ4" s="21"/>
      <c r="DC4" s="9"/>
      <c r="DD4" s="9"/>
      <c r="DE4" s="9"/>
      <c r="DF4" s="21"/>
      <c r="DL4" s="21"/>
      <c r="DM4" s="9"/>
      <c r="DO4" s="9"/>
      <c r="DP4" s="9"/>
      <c r="DQ4" s="9"/>
      <c r="DR4" s="28"/>
    </row>
    <row r="5" spans="1:122" ht="12">
      <c r="A5" s="1"/>
      <c r="B5" s="1"/>
      <c r="C5" s="12"/>
      <c r="D5" s="17"/>
      <c r="E5" s="17"/>
      <c r="F5" s="17"/>
      <c r="G5" s="17"/>
      <c r="H5" s="21"/>
      <c r="I5" s="12"/>
      <c r="J5" s="12"/>
      <c r="K5" s="12"/>
      <c r="L5" s="12"/>
      <c r="M5" s="12"/>
      <c r="N5" s="21"/>
      <c r="O5" s="29"/>
      <c r="P5" s="29"/>
      <c r="Q5" s="29"/>
      <c r="R5" s="29"/>
      <c r="S5" s="29"/>
      <c r="T5" s="21"/>
      <c r="Z5" s="21"/>
      <c r="AF5" s="21"/>
      <c r="AL5" s="21"/>
      <c r="AR5" s="21"/>
      <c r="AX5" s="21"/>
      <c r="BD5" s="21"/>
      <c r="BJ5" s="21"/>
      <c r="BP5" s="21"/>
      <c r="BV5" s="21"/>
      <c r="CB5" s="21"/>
      <c r="CH5" s="21"/>
      <c r="CN5" s="21"/>
      <c r="CT5" s="21"/>
      <c r="CU5" s="12"/>
      <c r="CV5" s="12"/>
      <c r="CW5" s="12"/>
      <c r="CX5" s="12"/>
      <c r="CY5" s="12"/>
      <c r="CZ5" s="21"/>
      <c r="DF5" s="21"/>
      <c r="DL5" s="21"/>
      <c r="DR5" s="28"/>
    </row>
    <row r="6" spans="1:122" ht="12">
      <c r="A6" s="2" t="s">
        <v>0</v>
      </c>
      <c r="B6" s="18"/>
      <c r="C6" s="31" t="s">
        <v>36</v>
      </c>
      <c r="D6" s="32"/>
      <c r="E6" s="33"/>
      <c r="F6" s="15"/>
      <c r="G6" s="15"/>
      <c r="H6" s="21"/>
      <c r="I6" s="13" t="s">
        <v>24</v>
      </c>
      <c r="J6" s="14"/>
      <c r="K6" s="20"/>
      <c r="L6" s="15"/>
      <c r="M6" s="15"/>
      <c r="N6" s="21"/>
      <c r="O6" s="13" t="s">
        <v>25</v>
      </c>
      <c r="P6" s="14"/>
      <c r="Q6" s="20"/>
      <c r="R6" s="15"/>
      <c r="S6" s="15"/>
      <c r="T6" s="21"/>
      <c r="U6" s="5" t="s">
        <v>7</v>
      </c>
      <c r="V6" s="6"/>
      <c r="W6" s="7"/>
      <c r="X6" s="15"/>
      <c r="Y6" s="15"/>
      <c r="Z6" s="21"/>
      <c r="AA6" s="5" t="s">
        <v>8</v>
      </c>
      <c r="AB6" s="6"/>
      <c r="AC6" s="7"/>
      <c r="AD6" s="15"/>
      <c r="AE6" s="15"/>
      <c r="AF6" s="21"/>
      <c r="AG6" s="5" t="s">
        <v>22</v>
      </c>
      <c r="AH6" s="6"/>
      <c r="AI6" s="7"/>
      <c r="AJ6" s="15"/>
      <c r="AK6" s="15"/>
      <c r="AL6" s="21"/>
      <c r="AM6" s="5" t="s">
        <v>9</v>
      </c>
      <c r="AN6" s="6"/>
      <c r="AO6" s="7"/>
      <c r="AP6" s="15"/>
      <c r="AQ6" s="15"/>
      <c r="AR6" s="21"/>
      <c r="AS6" s="5" t="s">
        <v>10</v>
      </c>
      <c r="AT6" s="6"/>
      <c r="AU6" s="7"/>
      <c r="AV6" s="15"/>
      <c r="AW6" s="15"/>
      <c r="AX6" s="21"/>
      <c r="AY6" s="5" t="s">
        <v>11</v>
      </c>
      <c r="AZ6" s="6"/>
      <c r="BA6" s="7"/>
      <c r="BB6" s="15"/>
      <c r="BC6" s="15"/>
      <c r="BD6" s="21"/>
      <c r="BE6" s="5" t="s">
        <v>12</v>
      </c>
      <c r="BF6" s="6"/>
      <c r="BG6" s="7"/>
      <c r="BH6" s="15"/>
      <c r="BI6" s="15"/>
      <c r="BJ6" s="21"/>
      <c r="BK6" s="5" t="s">
        <v>13</v>
      </c>
      <c r="BL6" s="6"/>
      <c r="BM6" s="7"/>
      <c r="BN6" s="15"/>
      <c r="BO6" s="15"/>
      <c r="BP6" s="21"/>
      <c r="BQ6" s="5" t="s">
        <v>14</v>
      </c>
      <c r="BR6" s="6"/>
      <c r="BS6" s="7"/>
      <c r="BT6" s="15"/>
      <c r="BU6" s="15"/>
      <c r="BV6" s="21"/>
      <c r="BW6" s="5" t="s">
        <v>15</v>
      </c>
      <c r="BX6" s="6"/>
      <c r="BY6" s="7"/>
      <c r="BZ6" s="15"/>
      <c r="CA6" s="15"/>
      <c r="CB6" s="21"/>
      <c r="CC6" s="5" t="s">
        <v>16</v>
      </c>
      <c r="CD6" s="6"/>
      <c r="CE6" s="7"/>
      <c r="CF6" s="15"/>
      <c r="CG6" s="15"/>
      <c r="CH6" s="21"/>
      <c r="CI6" s="5" t="s">
        <v>17</v>
      </c>
      <c r="CJ6" s="6"/>
      <c r="CK6" s="7"/>
      <c r="CL6" s="15"/>
      <c r="CM6" s="15"/>
      <c r="CN6" s="21"/>
      <c r="CO6" s="5" t="s">
        <v>18</v>
      </c>
      <c r="CP6" s="6"/>
      <c r="CQ6" s="7"/>
      <c r="CR6" s="15"/>
      <c r="CS6" s="15"/>
      <c r="CT6" s="21"/>
      <c r="CU6" s="13" t="s">
        <v>19</v>
      </c>
      <c r="CV6" s="14"/>
      <c r="CW6" s="20"/>
      <c r="CX6" s="15"/>
      <c r="CY6" s="15"/>
      <c r="CZ6" s="21"/>
      <c r="DA6" s="5" t="s">
        <v>20</v>
      </c>
      <c r="DB6" s="6"/>
      <c r="DC6" s="7"/>
      <c r="DD6" s="15"/>
      <c r="DE6" s="15"/>
      <c r="DF6" s="21"/>
      <c r="DG6" s="5" t="s">
        <v>21</v>
      </c>
      <c r="DH6" s="6"/>
      <c r="DI6" s="7"/>
      <c r="DJ6" s="15"/>
      <c r="DK6" s="15"/>
      <c r="DL6" s="21"/>
      <c r="DM6" s="5" t="s">
        <v>23</v>
      </c>
      <c r="DN6" s="6"/>
      <c r="DO6" s="7"/>
      <c r="DP6" s="15"/>
      <c r="DQ6" s="15"/>
      <c r="DR6" s="28"/>
    </row>
    <row r="7" spans="1:122" ht="12">
      <c r="A7" s="24" t="s">
        <v>1</v>
      </c>
      <c r="B7" s="25"/>
      <c r="C7" s="34" t="s">
        <v>37</v>
      </c>
      <c r="D7" s="35"/>
      <c r="E7" s="36"/>
      <c r="F7" s="15" t="s">
        <v>27</v>
      </c>
      <c r="G7" s="15" t="s">
        <v>27</v>
      </c>
      <c r="H7" s="27"/>
      <c r="I7" s="13"/>
      <c r="J7" s="14"/>
      <c r="K7" s="20"/>
      <c r="L7" s="15" t="s">
        <v>27</v>
      </c>
      <c r="M7" s="15" t="s">
        <v>27</v>
      </c>
      <c r="N7" s="27"/>
      <c r="O7" s="13"/>
      <c r="P7" s="14"/>
      <c r="Q7" s="20"/>
      <c r="R7" s="15" t="s">
        <v>27</v>
      </c>
      <c r="S7" s="15" t="s">
        <v>27</v>
      </c>
      <c r="T7" s="27"/>
      <c r="U7" s="23">
        <v>0.2775281</v>
      </c>
      <c r="V7" s="10">
        <v>0.2837434</v>
      </c>
      <c r="W7" s="26"/>
      <c r="X7" s="15" t="s">
        <v>27</v>
      </c>
      <c r="Y7" s="15" t="s">
        <v>27</v>
      </c>
      <c r="Z7" s="27"/>
      <c r="AA7" s="23">
        <v>0.0823527</v>
      </c>
      <c r="AB7" s="10">
        <v>0.0841968</v>
      </c>
      <c r="AC7" s="26"/>
      <c r="AD7" s="15" t="s">
        <v>27</v>
      </c>
      <c r="AE7" s="15" t="s">
        <v>27</v>
      </c>
      <c r="AF7" s="27"/>
      <c r="AG7" s="23">
        <v>0.0064487</v>
      </c>
      <c r="AH7" s="10">
        <v>0.0070051</v>
      </c>
      <c r="AI7" s="26"/>
      <c r="AJ7" s="15" t="s">
        <v>27</v>
      </c>
      <c r="AK7" s="15" t="s">
        <v>27</v>
      </c>
      <c r="AL7" s="27"/>
      <c r="AM7" s="22"/>
      <c r="AN7" s="10">
        <v>0.0505091</v>
      </c>
      <c r="AO7" s="26"/>
      <c r="AP7" s="15" t="s">
        <v>27</v>
      </c>
      <c r="AQ7" s="15" t="s">
        <v>27</v>
      </c>
      <c r="AR7" s="27"/>
      <c r="AS7" s="22"/>
      <c r="AT7" s="10">
        <v>0.0052896</v>
      </c>
      <c r="AU7" s="26"/>
      <c r="AV7" s="15" t="s">
        <v>27</v>
      </c>
      <c r="AW7" s="15" t="s">
        <v>27</v>
      </c>
      <c r="AX7" s="27"/>
      <c r="AY7" s="23">
        <v>0.1123443</v>
      </c>
      <c r="AZ7" s="10">
        <v>0.1123632</v>
      </c>
      <c r="BA7" s="26"/>
      <c r="BB7" s="15" t="s">
        <v>27</v>
      </c>
      <c r="BC7" s="15" t="s">
        <v>27</v>
      </c>
      <c r="BD7" s="27"/>
      <c r="BE7" s="22"/>
      <c r="BF7" s="10">
        <v>0.0046377</v>
      </c>
      <c r="BG7" s="26"/>
      <c r="BH7" s="15" t="s">
        <v>27</v>
      </c>
      <c r="BI7" s="15" t="s">
        <v>27</v>
      </c>
      <c r="BJ7" s="27"/>
      <c r="BK7" s="22"/>
      <c r="BL7" s="10">
        <v>0.1150457</v>
      </c>
      <c r="BM7" s="26"/>
      <c r="BN7" s="15" t="s">
        <v>27</v>
      </c>
      <c r="BO7" s="15" t="s">
        <v>27</v>
      </c>
      <c r="BP7" s="27"/>
      <c r="BQ7" s="22"/>
      <c r="BR7" s="10">
        <v>0.0070928</v>
      </c>
      <c r="BS7" s="26"/>
      <c r="BT7" s="15" t="s">
        <v>27</v>
      </c>
      <c r="BU7" s="15" t="s">
        <v>27</v>
      </c>
      <c r="BV7" s="27"/>
      <c r="BW7" s="22"/>
      <c r="BX7" s="10">
        <v>0.0969753</v>
      </c>
      <c r="BY7" s="26"/>
      <c r="BZ7" s="15" t="s">
        <v>27</v>
      </c>
      <c r="CA7" s="15" t="s">
        <v>27</v>
      </c>
      <c r="CB7" s="27"/>
      <c r="CC7" s="22"/>
      <c r="CD7" s="10">
        <v>0.0169526</v>
      </c>
      <c r="CE7" s="26"/>
      <c r="CF7" s="15" t="s">
        <v>27</v>
      </c>
      <c r="CG7" s="15" t="s">
        <v>27</v>
      </c>
      <c r="CH7" s="27"/>
      <c r="CI7" s="22"/>
      <c r="CJ7" s="10">
        <v>0.0340221</v>
      </c>
      <c r="CK7" s="26"/>
      <c r="CL7" s="15" t="s">
        <v>27</v>
      </c>
      <c r="CM7" s="15" t="s">
        <v>27</v>
      </c>
      <c r="CN7" s="27"/>
      <c r="CO7" s="22"/>
      <c r="CP7" s="10">
        <v>0.1083798</v>
      </c>
      <c r="CQ7" s="26"/>
      <c r="CR7" s="15" t="s">
        <v>27</v>
      </c>
      <c r="CS7" s="15" t="s">
        <v>27</v>
      </c>
      <c r="CT7" s="27"/>
      <c r="CU7" s="22"/>
      <c r="CV7" s="10">
        <v>0.0587801</v>
      </c>
      <c r="CW7" s="26"/>
      <c r="CX7" s="15" t="s">
        <v>27</v>
      </c>
      <c r="CY7" s="15" t="s">
        <v>27</v>
      </c>
      <c r="CZ7" s="27"/>
      <c r="DA7" s="22"/>
      <c r="DB7" s="10">
        <v>0.0083972</v>
      </c>
      <c r="DC7" s="26"/>
      <c r="DD7" s="15" t="s">
        <v>27</v>
      </c>
      <c r="DE7" s="15" t="s">
        <v>27</v>
      </c>
      <c r="DF7" s="27"/>
      <c r="DG7" s="22"/>
      <c r="DH7" s="10">
        <v>0.0066095</v>
      </c>
      <c r="DI7" s="26"/>
      <c r="DJ7" s="15" t="s">
        <v>27</v>
      </c>
      <c r="DK7" s="15" t="s">
        <v>27</v>
      </c>
      <c r="DL7" s="27"/>
      <c r="DM7" s="22"/>
      <c r="DN7" s="10">
        <v>0.0657761</v>
      </c>
      <c r="DO7" s="26"/>
      <c r="DP7" s="15" t="s">
        <v>27</v>
      </c>
      <c r="DQ7" s="15" t="s">
        <v>27</v>
      </c>
      <c r="DR7" s="27"/>
    </row>
    <row r="8" spans="1:122" ht="12">
      <c r="A8" s="3"/>
      <c r="B8" s="18"/>
      <c r="C8" s="15" t="s">
        <v>5</v>
      </c>
      <c r="D8" s="15" t="s">
        <v>6</v>
      </c>
      <c r="E8" s="15" t="s">
        <v>2</v>
      </c>
      <c r="F8" s="15" t="s">
        <v>28</v>
      </c>
      <c r="G8" s="15" t="s">
        <v>33</v>
      </c>
      <c r="H8" s="21"/>
      <c r="I8" s="15" t="s">
        <v>5</v>
      </c>
      <c r="J8" s="15" t="s">
        <v>6</v>
      </c>
      <c r="K8" s="15" t="s">
        <v>2</v>
      </c>
      <c r="L8" s="15" t="s">
        <v>28</v>
      </c>
      <c r="M8" s="15" t="s">
        <v>33</v>
      </c>
      <c r="N8" s="21"/>
      <c r="O8" s="15" t="s">
        <v>5</v>
      </c>
      <c r="P8" s="15" t="s">
        <v>6</v>
      </c>
      <c r="Q8" s="15" t="s">
        <v>2</v>
      </c>
      <c r="R8" s="15" t="s">
        <v>28</v>
      </c>
      <c r="S8" s="15" t="s">
        <v>33</v>
      </c>
      <c r="T8" s="21"/>
      <c r="U8" s="8" t="s">
        <v>5</v>
      </c>
      <c r="V8" s="8" t="s">
        <v>6</v>
      </c>
      <c r="W8" s="8" t="s">
        <v>2</v>
      </c>
      <c r="X8" s="15" t="s">
        <v>28</v>
      </c>
      <c r="Y8" s="15" t="s">
        <v>33</v>
      </c>
      <c r="Z8" s="21"/>
      <c r="AA8" s="8" t="s">
        <v>5</v>
      </c>
      <c r="AB8" s="8" t="s">
        <v>6</v>
      </c>
      <c r="AC8" s="8" t="s">
        <v>2</v>
      </c>
      <c r="AD8" s="15" t="s">
        <v>28</v>
      </c>
      <c r="AE8" s="15" t="s">
        <v>33</v>
      </c>
      <c r="AF8" s="21"/>
      <c r="AG8" s="8" t="s">
        <v>5</v>
      </c>
      <c r="AH8" s="8" t="s">
        <v>6</v>
      </c>
      <c r="AI8" s="8" t="s">
        <v>2</v>
      </c>
      <c r="AJ8" s="15" t="s">
        <v>28</v>
      </c>
      <c r="AK8" s="15" t="s">
        <v>33</v>
      </c>
      <c r="AL8" s="21"/>
      <c r="AM8" s="8" t="s">
        <v>5</v>
      </c>
      <c r="AN8" s="8" t="s">
        <v>6</v>
      </c>
      <c r="AO8" s="8" t="s">
        <v>2</v>
      </c>
      <c r="AP8" s="15" t="s">
        <v>28</v>
      </c>
      <c r="AQ8" s="15" t="s">
        <v>33</v>
      </c>
      <c r="AR8" s="21"/>
      <c r="AS8" s="8" t="s">
        <v>5</v>
      </c>
      <c r="AT8" s="8" t="s">
        <v>6</v>
      </c>
      <c r="AU8" s="8" t="s">
        <v>2</v>
      </c>
      <c r="AV8" s="15" t="s">
        <v>28</v>
      </c>
      <c r="AW8" s="15" t="s">
        <v>33</v>
      </c>
      <c r="AX8" s="21"/>
      <c r="AY8" s="8" t="s">
        <v>5</v>
      </c>
      <c r="AZ8" s="8" t="s">
        <v>6</v>
      </c>
      <c r="BA8" s="8" t="s">
        <v>2</v>
      </c>
      <c r="BB8" s="15" t="s">
        <v>28</v>
      </c>
      <c r="BC8" s="15" t="s">
        <v>33</v>
      </c>
      <c r="BD8" s="21"/>
      <c r="BE8" s="8" t="s">
        <v>5</v>
      </c>
      <c r="BF8" s="8" t="s">
        <v>6</v>
      </c>
      <c r="BG8" s="8" t="s">
        <v>2</v>
      </c>
      <c r="BH8" s="15" t="s">
        <v>28</v>
      </c>
      <c r="BI8" s="15" t="s">
        <v>33</v>
      </c>
      <c r="BJ8" s="21"/>
      <c r="BK8" s="8" t="s">
        <v>5</v>
      </c>
      <c r="BL8" s="8" t="s">
        <v>6</v>
      </c>
      <c r="BM8" s="8" t="s">
        <v>2</v>
      </c>
      <c r="BN8" s="15" t="s">
        <v>28</v>
      </c>
      <c r="BO8" s="15" t="s">
        <v>33</v>
      </c>
      <c r="BP8" s="21"/>
      <c r="BQ8" s="8" t="s">
        <v>5</v>
      </c>
      <c r="BR8" s="8" t="s">
        <v>6</v>
      </c>
      <c r="BS8" s="8" t="s">
        <v>2</v>
      </c>
      <c r="BT8" s="15" t="s">
        <v>28</v>
      </c>
      <c r="BU8" s="15" t="s">
        <v>33</v>
      </c>
      <c r="BV8" s="21"/>
      <c r="BW8" s="8" t="s">
        <v>5</v>
      </c>
      <c r="BX8" s="8" t="s">
        <v>6</v>
      </c>
      <c r="BY8" s="8" t="s">
        <v>2</v>
      </c>
      <c r="BZ8" s="15" t="s">
        <v>28</v>
      </c>
      <c r="CA8" s="15" t="s">
        <v>33</v>
      </c>
      <c r="CB8" s="21"/>
      <c r="CC8" s="8" t="s">
        <v>5</v>
      </c>
      <c r="CD8" s="8" t="s">
        <v>6</v>
      </c>
      <c r="CE8" s="8" t="s">
        <v>2</v>
      </c>
      <c r="CF8" s="15" t="s">
        <v>28</v>
      </c>
      <c r="CG8" s="15" t="s">
        <v>33</v>
      </c>
      <c r="CH8" s="21"/>
      <c r="CI8" s="8" t="s">
        <v>5</v>
      </c>
      <c r="CJ8" s="8" t="s">
        <v>6</v>
      </c>
      <c r="CK8" s="8" t="s">
        <v>2</v>
      </c>
      <c r="CL8" s="15" t="s">
        <v>28</v>
      </c>
      <c r="CM8" s="15" t="s">
        <v>33</v>
      </c>
      <c r="CN8" s="21"/>
      <c r="CO8" s="8" t="s">
        <v>5</v>
      </c>
      <c r="CP8" s="8" t="s">
        <v>6</v>
      </c>
      <c r="CQ8" s="8" t="s">
        <v>2</v>
      </c>
      <c r="CR8" s="15" t="s">
        <v>28</v>
      </c>
      <c r="CS8" s="15" t="s">
        <v>33</v>
      </c>
      <c r="CT8" s="21"/>
      <c r="CU8" s="15" t="s">
        <v>5</v>
      </c>
      <c r="CV8" s="15" t="s">
        <v>6</v>
      </c>
      <c r="CW8" s="15" t="s">
        <v>2</v>
      </c>
      <c r="CX8" s="15" t="s">
        <v>28</v>
      </c>
      <c r="CY8" s="15" t="s">
        <v>33</v>
      </c>
      <c r="CZ8" s="21"/>
      <c r="DA8" s="8" t="s">
        <v>5</v>
      </c>
      <c r="DB8" s="8" t="s">
        <v>6</v>
      </c>
      <c r="DC8" s="8" t="s">
        <v>2</v>
      </c>
      <c r="DD8" s="15" t="s">
        <v>28</v>
      </c>
      <c r="DE8" s="15" t="s">
        <v>33</v>
      </c>
      <c r="DF8" s="21"/>
      <c r="DG8" s="8" t="s">
        <v>5</v>
      </c>
      <c r="DH8" s="8" t="s">
        <v>6</v>
      </c>
      <c r="DI8" s="8" t="s">
        <v>2</v>
      </c>
      <c r="DJ8" s="15" t="s">
        <v>28</v>
      </c>
      <c r="DK8" s="15" t="s">
        <v>33</v>
      </c>
      <c r="DL8" s="21"/>
      <c r="DM8" s="8" t="s">
        <v>5</v>
      </c>
      <c r="DN8" s="8" t="s">
        <v>6</v>
      </c>
      <c r="DO8" s="8" t="s">
        <v>2</v>
      </c>
      <c r="DP8" s="15" t="s">
        <v>28</v>
      </c>
      <c r="DQ8" s="15" t="s">
        <v>33</v>
      </c>
      <c r="DR8" s="28"/>
    </row>
    <row r="9" spans="1:122" ht="12">
      <c r="A9" s="1">
        <v>40452</v>
      </c>
      <c r="B9" s="1"/>
      <c r="C9" s="12">
        <v>4775000</v>
      </c>
      <c r="D9" s="12">
        <v>107438</v>
      </c>
      <c r="E9" s="19">
        <f>C9+D9</f>
        <v>4882438</v>
      </c>
      <c r="F9" s="19">
        <f>L9+R9</f>
        <v>40658</v>
      </c>
      <c r="G9" s="19">
        <f>M9+S9</f>
        <v>17594</v>
      </c>
      <c r="H9" s="28"/>
      <c r="I9" s="30">
        <f>U9+AA9+AG9</f>
        <v>1790363.8074999999</v>
      </c>
      <c r="J9" s="30">
        <f>V9+AB9+AH9</f>
        <v>40283.3731414</v>
      </c>
      <c r="K9" s="30">
        <f>I9+J9</f>
        <v>1830647.1806414</v>
      </c>
      <c r="L9" s="30">
        <f>X9+AD9+AJ9</f>
        <v>15246</v>
      </c>
      <c r="M9" s="30">
        <f>Y9+AE9+AK9</f>
        <v>6596</v>
      </c>
      <c r="N9" s="28"/>
      <c r="O9" s="30">
        <f>AM9+AS9+AY9+BE9+BK9+BQ9+BW9+CC9+CI9+CO9+CU9+DA9+DG9+DM9</f>
        <v>2984636.1925</v>
      </c>
      <c r="P9" s="30">
        <f>AN9+AT9+AZ9+BF9+BL9+BR9+BX9+CD9+CJ9+CP9+CV9+DB9+DH9+DN9</f>
        <v>67154.6268586</v>
      </c>
      <c r="Q9" s="30">
        <f>O9+P9</f>
        <v>3051790.8193586</v>
      </c>
      <c r="R9" s="30">
        <f>AP9+AV9+BB9+BH9+BN9+BT9+BZ9+CF9+CL9+CR9+CX9+DD9+DJ9+DP9</f>
        <v>25412</v>
      </c>
      <c r="S9" s="30">
        <f>AQ9+AW9+BC9+BI9+BO9+BU9+CA9+CG9+CM9+CS9+CY9+DE9+DK9+DQ9</f>
        <v>10998</v>
      </c>
      <c r="T9" s="28"/>
      <c r="U9" s="12">
        <f>C9*V7</f>
        <v>1354874.7349999999</v>
      </c>
      <c r="V9" s="12">
        <f>D9*V7</f>
        <v>30484.8234092</v>
      </c>
      <c r="W9" s="12">
        <f>U9+V9</f>
        <v>1385359.5584091998</v>
      </c>
      <c r="X9" s="12">
        <v>11537</v>
      </c>
      <c r="Y9" s="12">
        <v>4992</v>
      </c>
      <c r="Z9" s="28"/>
      <c r="AA9" s="12">
        <f>C9*AB7</f>
        <v>402039.72000000003</v>
      </c>
      <c r="AB9" s="12">
        <f>D9*AB7</f>
        <v>9045.9357984</v>
      </c>
      <c r="AC9" s="12">
        <f>AA9+AB9</f>
        <v>411085.65579840005</v>
      </c>
      <c r="AD9" s="12">
        <v>3425</v>
      </c>
      <c r="AE9" s="12">
        <v>1480</v>
      </c>
      <c r="AF9" s="28"/>
      <c r="AG9" s="12">
        <f>C9*AH7</f>
        <v>33449.3525</v>
      </c>
      <c r="AH9" s="12">
        <f>D9*AH7</f>
        <v>752.6139338</v>
      </c>
      <c r="AI9" s="12">
        <f>AG9+AH9</f>
        <v>34201.9664338</v>
      </c>
      <c r="AJ9" s="12">
        <v>284</v>
      </c>
      <c r="AK9" s="12">
        <v>124</v>
      </c>
      <c r="AL9" s="28"/>
      <c r="AM9" s="12">
        <f>C9*AN7</f>
        <v>241180.9525</v>
      </c>
      <c r="AN9" s="12">
        <f>D9*AN7</f>
        <v>5426.5966858</v>
      </c>
      <c r="AO9" s="12">
        <f>AM9+AN9</f>
        <v>246607.54918580002</v>
      </c>
      <c r="AP9" s="12">
        <v>2052</v>
      </c>
      <c r="AQ9" s="12">
        <v>890</v>
      </c>
      <c r="AR9" s="28"/>
      <c r="AS9" s="12">
        <f>C9*AT7</f>
        <v>25257.84</v>
      </c>
      <c r="AT9" s="12">
        <f>D9*AT7</f>
        <v>568.3040448</v>
      </c>
      <c r="AU9" s="19">
        <f>AS9+AT9</f>
        <v>25826.1440448</v>
      </c>
      <c r="AV9" s="19">
        <v>215</v>
      </c>
      <c r="AW9" s="19">
        <v>93</v>
      </c>
      <c r="AX9" s="28"/>
      <c r="AY9" s="12">
        <f>C9*AZ7</f>
        <v>536534.28</v>
      </c>
      <c r="AZ9" s="12">
        <f>D9*AZ7</f>
        <v>12072.0774816</v>
      </c>
      <c r="BA9" s="12">
        <f>AY9+AZ9</f>
        <v>548606.3574816</v>
      </c>
      <c r="BB9" s="12">
        <v>4567</v>
      </c>
      <c r="BC9" s="12">
        <v>1977</v>
      </c>
      <c r="BD9" s="28"/>
      <c r="BE9" s="12">
        <f>C9*BF7</f>
        <v>22145.017499999998</v>
      </c>
      <c r="BF9" s="12">
        <f>D9*BF7</f>
        <v>498.2652126</v>
      </c>
      <c r="BG9" s="19">
        <f>BE9+BF9</f>
        <v>22643.282712599997</v>
      </c>
      <c r="BH9" s="19">
        <v>187</v>
      </c>
      <c r="BI9" s="19">
        <v>83</v>
      </c>
      <c r="BJ9" s="28"/>
      <c r="BK9" s="12">
        <f>C9*BL7</f>
        <v>549343.2175</v>
      </c>
      <c r="BL9" s="12">
        <f>D9*BL7</f>
        <v>12360.2799166</v>
      </c>
      <c r="BM9" s="19">
        <f>BK9+BL9</f>
        <v>561703.4974166</v>
      </c>
      <c r="BN9" s="19">
        <v>4677</v>
      </c>
      <c r="BO9" s="19">
        <v>2024</v>
      </c>
      <c r="BP9" s="28"/>
      <c r="BQ9" s="12">
        <f>C9*BR7</f>
        <v>33868.12</v>
      </c>
      <c r="BR9" s="12">
        <f>D9*BR7</f>
        <v>762.0362464</v>
      </c>
      <c r="BS9" s="19">
        <f>BQ9+BR9</f>
        <v>34630.1562464</v>
      </c>
      <c r="BT9" s="19">
        <v>290</v>
      </c>
      <c r="BU9" s="19">
        <v>124</v>
      </c>
      <c r="BV9" s="28"/>
      <c r="BW9" s="12">
        <f>C9*BX7</f>
        <v>463057.0575</v>
      </c>
      <c r="BX9" s="12">
        <f>D9*BX7</f>
        <v>10418.8322814</v>
      </c>
      <c r="BY9" s="19">
        <f>BW9+BX9</f>
        <v>473475.8897814</v>
      </c>
      <c r="BZ9" s="19">
        <v>3943</v>
      </c>
      <c r="CA9" s="19">
        <v>1704</v>
      </c>
      <c r="CB9" s="28"/>
      <c r="CC9" s="12">
        <f>C9*CD7</f>
        <v>80948.66500000001</v>
      </c>
      <c r="CD9" s="12">
        <f>D9*CD7</f>
        <v>1821.3534388000003</v>
      </c>
      <c r="CE9" s="19">
        <f>CC9+CD9</f>
        <v>82770.0184388</v>
      </c>
      <c r="CF9" s="19">
        <v>690</v>
      </c>
      <c r="CG9" s="19">
        <v>299</v>
      </c>
      <c r="CH9" s="28"/>
      <c r="CI9" s="12">
        <f>C9*CJ7</f>
        <v>162455.5275</v>
      </c>
      <c r="CJ9" s="12">
        <f>D9*CJ7</f>
        <v>3655.2663798</v>
      </c>
      <c r="CK9" s="19">
        <f>CI9+CJ9</f>
        <v>166110.7938798</v>
      </c>
      <c r="CL9" s="19">
        <v>1385</v>
      </c>
      <c r="CM9" s="19">
        <v>600</v>
      </c>
      <c r="CN9" s="28"/>
      <c r="CO9" s="12">
        <f>C9*CP7</f>
        <v>517513.545</v>
      </c>
      <c r="CP9" s="12">
        <f>D9*CP7</f>
        <v>11644.1089524</v>
      </c>
      <c r="CQ9" s="12">
        <f>SUM(CO9:CP9)</f>
        <v>529157.6539524</v>
      </c>
      <c r="CR9" s="12">
        <v>4405</v>
      </c>
      <c r="CS9" s="12">
        <v>1907</v>
      </c>
      <c r="CT9" s="28"/>
      <c r="CU9" s="12">
        <f>C9*CV7</f>
        <v>280674.97750000004</v>
      </c>
      <c r="CV9" s="12">
        <f>D9*CV7</f>
        <v>6315.216383800001</v>
      </c>
      <c r="CW9" s="12">
        <f>SUM(CU9:CV9)</f>
        <v>286990.19388380006</v>
      </c>
      <c r="CX9" s="12">
        <v>2390</v>
      </c>
      <c r="CY9" s="12">
        <v>1032</v>
      </c>
      <c r="CZ9" s="28"/>
      <c r="DA9" s="12">
        <f>C9*DB7</f>
        <v>40096.630000000005</v>
      </c>
      <c r="DB9" s="12">
        <f>D9*DB7</f>
        <v>902.1783736000001</v>
      </c>
      <c r="DC9" s="12">
        <f>SUM(DA9:DB9)</f>
        <v>40998.808373600004</v>
      </c>
      <c r="DD9" s="12">
        <v>343</v>
      </c>
      <c r="DE9" s="12">
        <v>147</v>
      </c>
      <c r="DF9" s="28"/>
      <c r="DG9" s="12">
        <f>C9*DH7</f>
        <v>31560.3625</v>
      </c>
      <c r="DH9" s="12">
        <f>D9*DH7</f>
        <v>710.111461</v>
      </c>
      <c r="DI9" s="12">
        <f>SUM(DG9:DH9)</f>
        <v>32270.473961</v>
      </c>
      <c r="DJ9" s="12">
        <v>268</v>
      </c>
      <c r="DK9" s="12">
        <v>118</v>
      </c>
      <c r="DL9" s="28"/>
      <c r="DM9" s="12"/>
      <c r="DN9" s="12"/>
      <c r="DO9" s="12">
        <f>SUM(DM9:DN9)</f>
        <v>0</v>
      </c>
      <c r="DP9" s="12"/>
      <c r="DQ9" s="12"/>
      <c r="DR9" s="39"/>
    </row>
    <row r="10" spans="1:122" ht="12">
      <c r="A10" s="1">
        <v>41000</v>
      </c>
      <c r="B10" s="1"/>
      <c r="C10" s="12"/>
      <c r="D10" s="12"/>
      <c r="E10" s="19">
        <f>C10+D10</f>
        <v>0</v>
      </c>
      <c r="F10" s="19"/>
      <c r="G10" s="19"/>
      <c r="H10" s="28"/>
      <c r="I10" s="30">
        <f>U10+AA10+AG10</f>
        <v>0</v>
      </c>
      <c r="J10" s="30">
        <f>V10+AB10+AH10</f>
        <v>0</v>
      </c>
      <c r="K10" s="30">
        <f>I10+J10</f>
        <v>0</v>
      </c>
      <c r="L10" s="30"/>
      <c r="M10" s="30"/>
      <c r="N10" s="28"/>
      <c r="O10" s="30">
        <f>AM10+AS10+AY10+BE10+BK10+BQ10+BW10+CC10+CI10+CO10+CU10+DA10+DG10+DM10</f>
        <v>0</v>
      </c>
      <c r="P10" s="30">
        <f>AN10+AT10+AZ10+BF10+BL10+BR10+BX10+CD10+CJ10+CP10+CV10+DB10+DH10+DN10</f>
        <v>0</v>
      </c>
      <c r="Q10" s="30">
        <f>O10+P10</f>
        <v>0</v>
      </c>
      <c r="R10" s="30"/>
      <c r="S10" s="30"/>
      <c r="T10" s="28"/>
      <c r="U10" s="12">
        <f>C10*V7</f>
        <v>0</v>
      </c>
      <c r="V10" s="12">
        <f>D10*V7</f>
        <v>0</v>
      </c>
      <c r="W10" s="12">
        <f>U10+V10</f>
        <v>0</v>
      </c>
      <c r="X10" s="12"/>
      <c r="Y10" s="12"/>
      <c r="Z10" s="28"/>
      <c r="AA10" s="12">
        <f>C10*AB7</f>
        <v>0</v>
      </c>
      <c r="AB10" s="12">
        <f>D10*AB7</f>
        <v>0</v>
      </c>
      <c r="AC10" s="12">
        <f>AA10+AB10</f>
        <v>0</v>
      </c>
      <c r="AD10" s="12"/>
      <c r="AE10" s="12"/>
      <c r="AF10" s="28"/>
      <c r="AG10" s="12">
        <f>C10*AH7</f>
        <v>0</v>
      </c>
      <c r="AH10" s="12">
        <f>D10*AH7</f>
        <v>0</v>
      </c>
      <c r="AI10" s="12">
        <f>AG10+AH10</f>
        <v>0</v>
      </c>
      <c r="AJ10" s="12"/>
      <c r="AK10" s="12"/>
      <c r="AL10" s="28"/>
      <c r="AM10" s="12">
        <f>C10*AN7</f>
        <v>0</v>
      </c>
      <c r="AN10" s="12">
        <f>D10*AN7</f>
        <v>0</v>
      </c>
      <c r="AO10" s="12">
        <f>AM10+AN10</f>
        <v>0</v>
      </c>
      <c r="AP10" s="12"/>
      <c r="AQ10" s="12"/>
      <c r="AR10" s="28"/>
      <c r="AS10" s="12">
        <f>C10*AT7</f>
        <v>0</v>
      </c>
      <c r="AT10" s="12">
        <f>D10*AT7</f>
        <v>0</v>
      </c>
      <c r="AU10" s="19">
        <f>AS10+AT10</f>
        <v>0</v>
      </c>
      <c r="AV10" s="19"/>
      <c r="AW10" s="19"/>
      <c r="AX10" s="28"/>
      <c r="AY10" s="12">
        <f>C10*AZ7</f>
        <v>0</v>
      </c>
      <c r="AZ10" s="12">
        <f>D10*AZ7</f>
        <v>0</v>
      </c>
      <c r="BA10" s="12">
        <f>AY10+AZ10</f>
        <v>0</v>
      </c>
      <c r="BB10" s="12"/>
      <c r="BC10" s="12"/>
      <c r="BD10" s="28"/>
      <c r="BE10" s="12">
        <f>C10*BF7</f>
        <v>0</v>
      </c>
      <c r="BF10" s="12">
        <f>D10*BF7</f>
        <v>0</v>
      </c>
      <c r="BG10" s="19">
        <f>BE10+BF10</f>
        <v>0</v>
      </c>
      <c r="BH10" s="19"/>
      <c r="BI10" s="19"/>
      <c r="BJ10" s="28"/>
      <c r="BK10" s="12">
        <f>C10*BL7</f>
        <v>0</v>
      </c>
      <c r="BL10" s="12">
        <f>D10*BL7</f>
        <v>0</v>
      </c>
      <c r="BM10" s="19">
        <f>BK10+BL10</f>
        <v>0</v>
      </c>
      <c r="BN10" s="19"/>
      <c r="BO10" s="19"/>
      <c r="BP10" s="28"/>
      <c r="BQ10" s="12">
        <f>C10*BR7</f>
        <v>0</v>
      </c>
      <c r="BR10" s="12">
        <f>D10*BR7</f>
        <v>0</v>
      </c>
      <c r="BS10" s="19">
        <f>BQ10+BR10</f>
        <v>0</v>
      </c>
      <c r="BT10" s="19"/>
      <c r="BU10" s="19"/>
      <c r="BV10" s="28"/>
      <c r="BW10" s="12">
        <f>C10*BX7</f>
        <v>0</v>
      </c>
      <c r="BX10" s="12">
        <f>D10*BX7</f>
        <v>0</v>
      </c>
      <c r="BY10" s="19">
        <f>BW10+BX10</f>
        <v>0</v>
      </c>
      <c r="BZ10" s="19"/>
      <c r="CA10" s="19"/>
      <c r="CB10" s="28"/>
      <c r="CC10" s="12">
        <f>C10*CD7</f>
        <v>0</v>
      </c>
      <c r="CD10" s="12">
        <f>D10*CD7</f>
        <v>0</v>
      </c>
      <c r="CE10" s="19">
        <f>CC10+CD10</f>
        <v>0</v>
      </c>
      <c r="CF10" s="19"/>
      <c r="CG10" s="19"/>
      <c r="CH10" s="28"/>
      <c r="CI10" s="12">
        <f>C10*CJ7</f>
        <v>0</v>
      </c>
      <c r="CJ10" s="12">
        <f>D10*CJ7</f>
        <v>0</v>
      </c>
      <c r="CK10" s="19">
        <f>CI10+CJ10</f>
        <v>0</v>
      </c>
      <c r="CL10" s="19"/>
      <c r="CM10" s="19"/>
      <c r="CN10" s="28"/>
      <c r="CO10" s="12">
        <f>C10*CP7</f>
        <v>0</v>
      </c>
      <c r="CP10" s="12">
        <f>D10*CP7</f>
        <v>0</v>
      </c>
      <c r="CQ10" s="12">
        <f>SUM(CO10:CP10)</f>
        <v>0</v>
      </c>
      <c r="CR10" s="12"/>
      <c r="CS10" s="12"/>
      <c r="CT10" s="28"/>
      <c r="CU10" s="12">
        <f>C10*CV7</f>
        <v>0</v>
      </c>
      <c r="CV10" s="12">
        <f>D10*CV7</f>
        <v>0</v>
      </c>
      <c r="CW10" s="12">
        <f>SUM(CU10:CV10)</f>
        <v>0</v>
      </c>
      <c r="CX10" s="12"/>
      <c r="CY10" s="12"/>
      <c r="CZ10" s="28"/>
      <c r="DA10" s="12">
        <f>C10*DB7</f>
        <v>0</v>
      </c>
      <c r="DB10" s="12">
        <f>D10*DB7</f>
        <v>0</v>
      </c>
      <c r="DC10" s="12">
        <f>SUM(DA10:DB10)</f>
        <v>0</v>
      </c>
      <c r="DD10" s="12"/>
      <c r="DE10" s="12"/>
      <c r="DF10" s="28"/>
      <c r="DG10" s="12">
        <f>C10*DH7</f>
        <v>0</v>
      </c>
      <c r="DH10" s="12">
        <f>D10*DH7</f>
        <v>0</v>
      </c>
      <c r="DI10" s="12">
        <f>SUM(DG10:DH10)</f>
        <v>0</v>
      </c>
      <c r="DJ10" s="12"/>
      <c r="DK10" s="12"/>
      <c r="DL10" s="28"/>
      <c r="DM10" s="12"/>
      <c r="DN10" s="12"/>
      <c r="DO10" s="12">
        <f>SUM(DM10:DN10)</f>
        <v>0</v>
      </c>
      <c r="DP10" s="12"/>
      <c r="DQ10" s="12"/>
      <c r="DR10" s="39"/>
    </row>
    <row r="11" spans="1:122" ht="12.75" thickBot="1">
      <c r="A11" s="11" t="s">
        <v>2</v>
      </c>
      <c r="B11" s="11"/>
      <c r="C11" s="16">
        <f>SUM(C9:C10)</f>
        <v>4775000</v>
      </c>
      <c r="D11" s="16">
        <f>SUM(D9:D10)</f>
        <v>107438</v>
      </c>
      <c r="E11" s="16">
        <f>SUM(E9:E10)</f>
        <v>4882438</v>
      </c>
      <c r="F11" s="16">
        <f>SUM(F9:F10)</f>
        <v>40658</v>
      </c>
      <c r="G11" s="16">
        <f>SUM(G9:G10)</f>
        <v>17594</v>
      </c>
      <c r="H11" s="28"/>
      <c r="I11" s="16">
        <f>SUM(I9:I10)</f>
        <v>1790363.8074999999</v>
      </c>
      <c r="J11" s="16">
        <f>SUM(J9:J10)</f>
        <v>40283.3731414</v>
      </c>
      <c r="K11" s="16">
        <f>SUM(K9:K10)</f>
        <v>1830647.1806414</v>
      </c>
      <c r="L11" s="16">
        <f>SUM(L9:L10)</f>
        <v>15246</v>
      </c>
      <c r="M11" s="16">
        <f>SUM(M9:M10)</f>
        <v>6596</v>
      </c>
      <c r="N11" s="28"/>
      <c r="O11" s="16">
        <f>SUM(O9:O10)</f>
        <v>2984636.1925</v>
      </c>
      <c r="P11" s="16">
        <f>SUM(P9:P10)</f>
        <v>67154.6268586</v>
      </c>
      <c r="Q11" s="16">
        <f>SUM(Q9:Q10)</f>
        <v>3051790.8193586</v>
      </c>
      <c r="R11" s="16">
        <f>SUM(R9:R10)</f>
        <v>25412</v>
      </c>
      <c r="S11" s="16">
        <f>SUM(S9:S10)</f>
        <v>10998</v>
      </c>
      <c r="T11" s="28"/>
      <c r="U11" s="16">
        <f>SUM(U9:U10)</f>
        <v>1354874.7349999999</v>
      </c>
      <c r="V11" s="16">
        <f>SUM(V9:V10)</f>
        <v>30484.8234092</v>
      </c>
      <c r="W11" s="16">
        <f>SUM(W9:W10)</f>
        <v>1385359.5584091998</v>
      </c>
      <c r="X11" s="16">
        <f>SUM(X9:X10)</f>
        <v>11537</v>
      </c>
      <c r="Y11" s="16">
        <f>SUM(Y9:Y10)</f>
        <v>4992</v>
      </c>
      <c r="Z11" s="28"/>
      <c r="AA11" s="16">
        <f>SUM(AA9:AA10)</f>
        <v>402039.72000000003</v>
      </c>
      <c r="AB11" s="16">
        <f>SUM(AB9:AB10)</f>
        <v>9045.9357984</v>
      </c>
      <c r="AC11" s="16">
        <f>SUM(AC9:AC10)</f>
        <v>411085.65579840005</v>
      </c>
      <c r="AD11" s="16">
        <f>SUM(AD9:AD10)</f>
        <v>3425</v>
      </c>
      <c r="AE11" s="16">
        <f>SUM(AE9:AE10)</f>
        <v>1480</v>
      </c>
      <c r="AF11" s="28"/>
      <c r="AG11" s="16">
        <f>SUM(AG9:AG10)</f>
        <v>33449.3525</v>
      </c>
      <c r="AH11" s="16">
        <f>SUM(AH9:AH10)</f>
        <v>752.6139338</v>
      </c>
      <c r="AI11" s="16">
        <f>SUM(AI9:AI10)</f>
        <v>34201.9664338</v>
      </c>
      <c r="AJ11" s="16">
        <f>SUM(AJ9:AJ10)</f>
        <v>284</v>
      </c>
      <c r="AK11" s="16">
        <f>SUM(AK9:AK10)</f>
        <v>124</v>
      </c>
      <c r="AL11" s="28"/>
      <c r="AM11" s="16">
        <f>SUM(AM9:AM10)</f>
        <v>241180.9525</v>
      </c>
      <c r="AN11" s="16">
        <f>SUM(AN9:AN10)</f>
        <v>5426.5966858</v>
      </c>
      <c r="AO11" s="16">
        <f>SUM(AO9:AO10)</f>
        <v>246607.54918580002</v>
      </c>
      <c r="AP11" s="16">
        <f>SUM(AP9:AP10)</f>
        <v>2052</v>
      </c>
      <c r="AQ11" s="16">
        <f>SUM(AQ9:AQ10)</f>
        <v>890</v>
      </c>
      <c r="AR11" s="28"/>
      <c r="AS11" s="16">
        <f>SUM(AS9:AS10)</f>
        <v>25257.84</v>
      </c>
      <c r="AT11" s="16">
        <f>SUM(AT9:AT10)</f>
        <v>568.3040448</v>
      </c>
      <c r="AU11" s="16">
        <f>SUM(AU9:AU10)</f>
        <v>25826.1440448</v>
      </c>
      <c r="AV11" s="16">
        <f>SUM(AV9:AV10)</f>
        <v>215</v>
      </c>
      <c r="AW11" s="16">
        <f>SUM(AW9:AW10)</f>
        <v>93</v>
      </c>
      <c r="AX11" s="28"/>
      <c r="AY11" s="16">
        <f>SUM(AY9:AY10)</f>
        <v>536534.28</v>
      </c>
      <c r="AZ11" s="16">
        <f>SUM(AZ9:AZ10)</f>
        <v>12072.0774816</v>
      </c>
      <c r="BA11" s="16">
        <f>SUM(BA9:BA10)</f>
        <v>548606.3574816</v>
      </c>
      <c r="BB11" s="16">
        <f>SUM(BB9:BB10)</f>
        <v>4567</v>
      </c>
      <c r="BC11" s="16">
        <f>SUM(BC9:BC10)</f>
        <v>1977</v>
      </c>
      <c r="BD11" s="28"/>
      <c r="BE11" s="16">
        <f>SUM(BE9:BE10)</f>
        <v>22145.017499999998</v>
      </c>
      <c r="BF11" s="16">
        <f>SUM(BF9:BF10)</f>
        <v>498.2652126</v>
      </c>
      <c r="BG11" s="16">
        <f>SUM(BG9:BG10)</f>
        <v>22643.282712599997</v>
      </c>
      <c r="BH11" s="16">
        <f>SUM(BH9:BH10)</f>
        <v>187</v>
      </c>
      <c r="BI11" s="16">
        <f>SUM(BI9:BI10)</f>
        <v>83</v>
      </c>
      <c r="BJ11" s="28"/>
      <c r="BK11" s="16">
        <f>SUM(BK9:BK10)</f>
        <v>549343.2175</v>
      </c>
      <c r="BL11" s="16">
        <f>SUM(BL9:BL10)</f>
        <v>12360.2799166</v>
      </c>
      <c r="BM11" s="16">
        <f>SUM(BM9:BM10)</f>
        <v>561703.4974166</v>
      </c>
      <c r="BN11" s="16">
        <f>SUM(BN9:BN10)</f>
        <v>4677</v>
      </c>
      <c r="BO11" s="16">
        <f>SUM(BO9:BO10)</f>
        <v>2024</v>
      </c>
      <c r="BP11" s="28"/>
      <c r="BQ11" s="16">
        <f>SUM(BQ9:BQ10)</f>
        <v>33868.12</v>
      </c>
      <c r="BR11" s="16">
        <f>SUM(BR9:BR10)</f>
        <v>762.0362464</v>
      </c>
      <c r="BS11" s="16">
        <f>SUM(BS9:BS10)</f>
        <v>34630.1562464</v>
      </c>
      <c r="BT11" s="16">
        <f>SUM(BT9:BT10)</f>
        <v>290</v>
      </c>
      <c r="BU11" s="16">
        <f>SUM(BU9:BU10)</f>
        <v>124</v>
      </c>
      <c r="BV11" s="28"/>
      <c r="BW11" s="16">
        <f>SUM(BW9:BW10)</f>
        <v>463057.0575</v>
      </c>
      <c r="BX11" s="16">
        <f>SUM(BX9:BX10)</f>
        <v>10418.8322814</v>
      </c>
      <c r="BY11" s="16">
        <f>SUM(BY9:BY10)</f>
        <v>473475.8897814</v>
      </c>
      <c r="BZ11" s="16">
        <f>SUM(BZ9:BZ10)</f>
        <v>3943</v>
      </c>
      <c r="CA11" s="16">
        <f>SUM(CA9:CA10)</f>
        <v>1704</v>
      </c>
      <c r="CB11" s="28"/>
      <c r="CC11" s="16">
        <f>SUM(CC9:CC10)</f>
        <v>80948.66500000001</v>
      </c>
      <c r="CD11" s="16">
        <f>SUM(CD9:CD10)</f>
        <v>1821.3534388000003</v>
      </c>
      <c r="CE11" s="16">
        <f>SUM(CE9:CE10)</f>
        <v>82770.0184388</v>
      </c>
      <c r="CF11" s="16">
        <f>SUM(CF9:CF10)</f>
        <v>690</v>
      </c>
      <c r="CG11" s="16">
        <f>SUM(CG9:CG10)</f>
        <v>299</v>
      </c>
      <c r="CH11" s="28"/>
      <c r="CI11" s="16">
        <f>SUM(CI9:CI10)</f>
        <v>162455.5275</v>
      </c>
      <c r="CJ11" s="16">
        <f>SUM(CJ9:CJ10)</f>
        <v>3655.2663798</v>
      </c>
      <c r="CK11" s="16">
        <f>SUM(CK9:CK10)</f>
        <v>166110.7938798</v>
      </c>
      <c r="CL11" s="16">
        <f>SUM(CL9:CL10)</f>
        <v>1385</v>
      </c>
      <c r="CM11" s="16">
        <f>SUM(CM9:CM10)</f>
        <v>600</v>
      </c>
      <c r="CN11" s="28"/>
      <c r="CO11" s="16">
        <f>SUM(CO9:CO10)</f>
        <v>517513.545</v>
      </c>
      <c r="CP11" s="16">
        <f>SUM(CP9:CP10)</f>
        <v>11644.1089524</v>
      </c>
      <c r="CQ11" s="16">
        <f>SUM(CQ9:CQ10)</f>
        <v>529157.6539524</v>
      </c>
      <c r="CR11" s="16">
        <f>SUM(CR9:CR10)</f>
        <v>4405</v>
      </c>
      <c r="CS11" s="16">
        <f>SUM(CS9:CS10)</f>
        <v>1907</v>
      </c>
      <c r="CT11" s="28"/>
      <c r="CU11" s="16">
        <f>SUM(CU9:CU10)</f>
        <v>280674.97750000004</v>
      </c>
      <c r="CV11" s="16">
        <f>SUM(CV9:CV10)</f>
        <v>6315.216383800001</v>
      </c>
      <c r="CW11" s="16">
        <f>SUM(CW9:CW10)</f>
        <v>286990.19388380006</v>
      </c>
      <c r="CX11" s="16">
        <f>SUM(CX9:CX10)</f>
        <v>2390</v>
      </c>
      <c r="CY11" s="16">
        <f>SUM(CY9:CY10)</f>
        <v>1032</v>
      </c>
      <c r="CZ11" s="28"/>
      <c r="DA11" s="16">
        <f>SUM(DA9:DA10)</f>
        <v>40096.630000000005</v>
      </c>
      <c r="DB11" s="16">
        <f>SUM(DB9:DB10)</f>
        <v>902.1783736000001</v>
      </c>
      <c r="DC11" s="16">
        <f>SUM(DC9:DC10)</f>
        <v>40998.808373600004</v>
      </c>
      <c r="DD11" s="16">
        <f>SUM(DD9:DD10)</f>
        <v>343</v>
      </c>
      <c r="DE11" s="16">
        <f>SUM(DE9:DE10)</f>
        <v>147</v>
      </c>
      <c r="DF11" s="28"/>
      <c r="DG11" s="16">
        <f>SUM(DG9:DG10)</f>
        <v>31560.3625</v>
      </c>
      <c r="DH11" s="16">
        <f>SUM(DH9:DH10)</f>
        <v>710.111461</v>
      </c>
      <c r="DI11" s="16">
        <f>SUM(DI9:DI10)</f>
        <v>32270.473961</v>
      </c>
      <c r="DJ11" s="16">
        <f>SUM(DJ9:DJ10)</f>
        <v>268</v>
      </c>
      <c r="DK11" s="16">
        <f>SUM(DK9:DK10)</f>
        <v>118</v>
      </c>
      <c r="DL11" s="28"/>
      <c r="DM11" s="16">
        <f>SUM(DM9:DM10)</f>
        <v>0</v>
      </c>
      <c r="DN11" s="16">
        <f>SUM(DN9:DN10)</f>
        <v>0</v>
      </c>
      <c r="DO11" s="16">
        <f>SUM(DO9:DO10)</f>
        <v>0</v>
      </c>
      <c r="DP11" s="37"/>
      <c r="DQ11" s="37"/>
      <c r="DR11" s="28"/>
    </row>
    <row r="12" ht="12.75" thickTop="1"/>
  </sheetData>
  <sheetProtection/>
  <printOptions/>
  <pageMargins left="0.7" right="0.7" top="0.75" bottom="0.75" header="0.3" footer="0.3"/>
  <pageSetup horizontalDpi="600" verticalDpi="600" orientation="landscape" scale="74"/>
  <colBreaks count="2" manualBreakCount="2">
    <brk id="13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2011-05-02T18:43:51Z</cp:lastPrinted>
  <dcterms:created xsi:type="dcterms:W3CDTF">1997-11-06T16:03:09Z</dcterms:created>
  <dcterms:modified xsi:type="dcterms:W3CDTF">2011-05-02T18:44:09Z</dcterms:modified>
  <cp:category/>
  <cp:version/>
  <cp:contentType/>
  <cp:contentStatus/>
</cp:coreProperties>
</file>