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420" windowWidth="9420" windowHeight="4240" activeTab="0"/>
  </bookViews>
  <sheets>
    <sheet name="2003B" sheetId="1" r:id="rId1"/>
  </sheets>
  <definedNames>
    <definedName name="_xlnm.Print_Area" localSheetId="0">'2003B'!$A$1:$S$14</definedName>
  </definedNames>
  <calcPr fullCalcOnLoad="1"/>
</workbook>
</file>

<file path=xl/sharedStrings.xml><?xml version="1.0" encoding="utf-8"?>
<sst xmlns="http://schemas.openxmlformats.org/spreadsheetml/2006/main" count="35" uniqueCount="16">
  <si>
    <t>Payment</t>
  </si>
  <si>
    <t>Date</t>
  </si>
  <si>
    <t>Total</t>
  </si>
  <si>
    <t>Principal</t>
  </si>
  <si>
    <t>Interest</t>
  </si>
  <si>
    <t xml:space="preserve">        UMCP Physical Sciences (Auxiliary)</t>
  </si>
  <si>
    <t xml:space="preserve">       TU Refinance Residence Hall (Auxiliary)</t>
  </si>
  <si>
    <t xml:space="preserve">   USM Debt Service From Earnings (Auxiliary)</t>
  </si>
  <si>
    <t>University System of Maryland</t>
  </si>
  <si>
    <t xml:space="preserve">          Distribution of Debt Services after 2003B Bond Issue</t>
  </si>
  <si>
    <t>Revised 93B after 2003B</t>
  </si>
  <si>
    <t>1993 Series B Bond Funded Projects 2003B</t>
  </si>
  <si>
    <t xml:space="preserve">      1993B refinanced on 2003B</t>
  </si>
  <si>
    <t>Amort of</t>
  </si>
  <si>
    <t>Premium</t>
  </si>
  <si>
    <t>Loss on Refunding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</si>
</sst>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 quotePrefix="1">
      <alignment horizontal="left"/>
    </xf>
    <xf numFmtId="165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4" xfId="0" applyNumberFormat="1" applyBorder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2" xfId="0" applyNumberFormat="1" applyFill="1" applyBorder="1" applyAlignment="1">
      <alignment horizontal="centerContinuous"/>
    </xf>
    <xf numFmtId="38" fontId="0" fillId="0" borderId="15" xfId="0" applyNumberFormat="1" applyFill="1" applyBorder="1" applyAlignment="1">
      <alignment horizontal="centerContinuous"/>
    </xf>
    <xf numFmtId="165" fontId="0" fillId="33" borderId="14" xfId="0" applyNumberFormat="1" applyFill="1" applyBorder="1" applyAlignment="1" quotePrefix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C12" sqref="C12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6.140625" style="0" customWidth="1"/>
    <col min="20" max="20" width="3.7109375" style="0" customWidth="1"/>
    <col min="21" max="23" width="13.7109375" style="0" customWidth="1"/>
    <col min="24" max="24" width="3.7109375" style="0" customWidth="1"/>
  </cols>
  <sheetData>
    <row r="1" spans="1:23" ht="12">
      <c r="A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">
      <c r="A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8</v>
      </c>
      <c r="Q2" s="10"/>
      <c r="R2" s="10"/>
      <c r="S2" s="10"/>
      <c r="T2" s="10"/>
      <c r="U2" s="10"/>
      <c r="V2" s="10"/>
      <c r="W2" s="10"/>
    </row>
    <row r="3" spans="1:23" ht="12">
      <c r="A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9</v>
      </c>
      <c r="P3" s="10"/>
      <c r="Q3" s="10"/>
      <c r="R3" s="10"/>
      <c r="S3" s="10"/>
      <c r="T3" s="10"/>
      <c r="U3" s="10"/>
      <c r="V3" s="10"/>
      <c r="W3" s="10"/>
    </row>
    <row r="4" spans="1:23" ht="12">
      <c r="A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11</v>
      </c>
      <c r="Q4" s="10"/>
      <c r="R4" s="10"/>
      <c r="S4" s="10"/>
      <c r="T4" s="10"/>
      <c r="U4" s="10"/>
      <c r="V4" s="10"/>
      <c r="W4" s="10"/>
    </row>
    <row r="5" spans="1:23" ht="12">
      <c r="A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ht="12">
      <c r="A6" s="2" t="s">
        <v>0</v>
      </c>
      <c r="C6" s="18" t="s">
        <v>10</v>
      </c>
      <c r="D6" s="18"/>
      <c r="E6" s="19"/>
      <c r="F6" s="15"/>
      <c r="G6" s="15"/>
      <c r="H6" s="10"/>
      <c r="I6" s="12" t="s">
        <v>5</v>
      </c>
      <c r="J6" s="13"/>
      <c r="K6" s="14"/>
      <c r="L6" s="15"/>
      <c r="M6" s="15"/>
      <c r="N6" s="10"/>
      <c r="O6" s="12" t="s">
        <v>6</v>
      </c>
      <c r="P6" s="13"/>
      <c r="Q6" s="14"/>
      <c r="R6" s="15"/>
      <c r="S6" s="15"/>
      <c r="T6" s="10"/>
      <c r="U6" s="12" t="s">
        <v>7</v>
      </c>
      <c r="V6" s="13"/>
      <c r="W6" s="14"/>
      <c r="X6" s="4"/>
    </row>
    <row r="7" spans="1:25" ht="12">
      <c r="A7" s="7"/>
      <c r="B7" s="5"/>
      <c r="C7" s="20" t="s">
        <v>12</v>
      </c>
      <c r="D7" s="21"/>
      <c r="E7" s="22"/>
      <c r="F7" s="15" t="s">
        <v>13</v>
      </c>
      <c r="G7" s="15" t="s">
        <v>13</v>
      </c>
      <c r="H7" s="5"/>
      <c r="I7" s="8"/>
      <c r="J7" s="6"/>
      <c r="K7" s="9"/>
      <c r="L7" s="15" t="s">
        <v>13</v>
      </c>
      <c r="M7" s="15" t="s">
        <v>13</v>
      </c>
      <c r="N7" s="5"/>
      <c r="O7" s="8"/>
      <c r="P7" s="6"/>
      <c r="Q7" s="9"/>
      <c r="R7" s="15" t="s">
        <v>13</v>
      </c>
      <c r="S7" s="15" t="s">
        <v>13</v>
      </c>
      <c r="T7" s="5"/>
      <c r="U7" s="8"/>
      <c r="V7" s="6"/>
      <c r="W7" s="9"/>
      <c r="X7" s="5"/>
      <c r="Y7" s="5"/>
    </row>
    <row r="8" spans="1:24" ht="12">
      <c r="A8" s="3" t="s">
        <v>1</v>
      </c>
      <c r="C8" s="15" t="s">
        <v>3</v>
      </c>
      <c r="D8" s="15" t="s">
        <v>4</v>
      </c>
      <c r="E8" s="15" t="s">
        <v>2</v>
      </c>
      <c r="F8" s="15" t="s">
        <v>14</v>
      </c>
      <c r="G8" s="15" t="s">
        <v>15</v>
      </c>
      <c r="H8" s="10"/>
      <c r="I8" s="15" t="s">
        <v>3</v>
      </c>
      <c r="J8" s="15" t="s">
        <v>4</v>
      </c>
      <c r="K8" s="15" t="s">
        <v>2</v>
      </c>
      <c r="L8" s="15" t="s">
        <v>14</v>
      </c>
      <c r="M8" s="15" t="s">
        <v>15</v>
      </c>
      <c r="N8" s="10"/>
      <c r="O8" s="15" t="s">
        <v>3</v>
      </c>
      <c r="P8" s="15" t="s">
        <v>4</v>
      </c>
      <c r="Q8" s="15" t="s">
        <v>2</v>
      </c>
      <c r="R8" s="15" t="s">
        <v>14</v>
      </c>
      <c r="S8" s="15" t="s">
        <v>15</v>
      </c>
      <c r="T8" s="10"/>
      <c r="U8" s="15" t="s">
        <v>3</v>
      </c>
      <c r="V8" s="15" t="s">
        <v>4</v>
      </c>
      <c r="W8" s="15" t="s">
        <v>2</v>
      </c>
      <c r="X8" s="4"/>
    </row>
    <row r="9" spans="1:24" ht="12">
      <c r="A9" s="1">
        <v>40817</v>
      </c>
      <c r="C9" s="10"/>
      <c r="D9" s="10">
        <v>61294</v>
      </c>
      <c r="E9" s="10">
        <f>C9+D9</f>
        <v>61294</v>
      </c>
      <c r="F9" s="10">
        <f>L9+R9</f>
        <v>77338</v>
      </c>
      <c r="G9" s="10">
        <f>M9+S9</f>
        <v>95839</v>
      </c>
      <c r="H9" s="10"/>
      <c r="I9" s="10"/>
      <c r="J9" s="17">
        <f>D9*270/1540</f>
        <v>10746.35064935065</v>
      </c>
      <c r="K9" s="10">
        <f>I9+J9</f>
        <v>10746.35064935065</v>
      </c>
      <c r="L9" s="10">
        <v>13454</v>
      </c>
      <c r="M9" s="10">
        <v>16686</v>
      </c>
      <c r="N9" s="10"/>
      <c r="O9" s="10"/>
      <c r="P9" s="17">
        <f>D9*1270/1540</f>
        <v>50547.64935064935</v>
      </c>
      <c r="Q9" s="10">
        <f>O9+P9</f>
        <v>50547.64935064935</v>
      </c>
      <c r="R9" s="10">
        <v>63884</v>
      </c>
      <c r="S9" s="10">
        <v>79153</v>
      </c>
      <c r="T9" s="10"/>
      <c r="U9" s="10"/>
      <c r="V9" s="10"/>
      <c r="W9" s="10"/>
      <c r="X9" s="4"/>
    </row>
    <row r="10" spans="1:24" ht="12">
      <c r="A10" s="1">
        <v>41000</v>
      </c>
      <c r="C10" s="10">
        <v>1435000</v>
      </c>
      <c r="D10" s="10">
        <v>61294</v>
      </c>
      <c r="E10" s="10">
        <f>C10+D10</f>
        <v>1496294</v>
      </c>
      <c r="F10" s="10">
        <f>L10+R10</f>
        <v>77338</v>
      </c>
      <c r="G10" s="10">
        <f>M10+S10</f>
        <v>95839</v>
      </c>
      <c r="H10" s="10"/>
      <c r="I10" s="10">
        <f>1435000*270/1540</f>
        <v>251590.9090909091</v>
      </c>
      <c r="J10" s="17">
        <f>D10*270/1540</f>
        <v>10746.35064935065</v>
      </c>
      <c r="K10" s="10">
        <f>I10+J10</f>
        <v>262337.25974025973</v>
      </c>
      <c r="L10" s="10">
        <v>13454</v>
      </c>
      <c r="M10" s="10">
        <v>16686</v>
      </c>
      <c r="N10" s="10"/>
      <c r="O10" s="10">
        <f>1435000*1270/1540</f>
        <v>1183409.0909090908</v>
      </c>
      <c r="P10" s="17">
        <f>D10*1270/1540</f>
        <v>50547.64935064935</v>
      </c>
      <c r="Q10" s="10">
        <f>O10+P10</f>
        <v>1233956.7402597403</v>
      </c>
      <c r="R10" s="10">
        <v>63884</v>
      </c>
      <c r="S10" s="10">
        <v>79153</v>
      </c>
      <c r="T10" s="10"/>
      <c r="U10" s="10"/>
      <c r="V10" s="10"/>
      <c r="W10" s="10"/>
      <c r="X10" s="4"/>
    </row>
    <row r="11" spans="1:24" ht="12">
      <c r="A11" s="1">
        <v>41183</v>
      </c>
      <c r="C11" s="10"/>
      <c r="D11" s="10">
        <v>32594</v>
      </c>
      <c r="E11" s="10">
        <f>C11+D11</f>
        <v>32594</v>
      </c>
      <c r="F11" s="10">
        <f>L11+R11</f>
        <v>77338</v>
      </c>
      <c r="G11" s="10">
        <f>M11+S11</f>
        <v>95839</v>
      </c>
      <c r="H11" s="10"/>
      <c r="I11" s="10"/>
      <c r="J11" s="17">
        <f>D11*285/1645</f>
        <v>5646.984802431611</v>
      </c>
      <c r="K11" s="10">
        <f>I11+J11</f>
        <v>5646.984802431611</v>
      </c>
      <c r="L11" s="10">
        <v>13454</v>
      </c>
      <c r="M11" s="10">
        <v>16686</v>
      </c>
      <c r="N11" s="10"/>
      <c r="O11" s="10"/>
      <c r="P11" s="17">
        <f>D11*1360/1645</f>
        <v>26947.015197568388</v>
      </c>
      <c r="Q11" s="10">
        <f>O11+P11</f>
        <v>26947.015197568388</v>
      </c>
      <c r="R11" s="10">
        <v>63884</v>
      </c>
      <c r="S11" s="10">
        <v>79153</v>
      </c>
      <c r="T11" s="10"/>
      <c r="U11" s="10"/>
      <c r="V11" s="10"/>
      <c r="W11" s="10"/>
      <c r="X11" s="4"/>
    </row>
    <row r="12" spans="1:24" ht="12">
      <c r="A12" s="1">
        <v>41365</v>
      </c>
      <c r="C12" s="10">
        <v>1490000</v>
      </c>
      <c r="D12" s="10">
        <v>32594</v>
      </c>
      <c r="E12" s="10">
        <f>C12+D12</f>
        <v>1522594</v>
      </c>
      <c r="F12" s="10">
        <f>L12+R12</f>
        <v>77342</v>
      </c>
      <c r="G12" s="10">
        <f>M12+S12</f>
        <v>95839</v>
      </c>
      <c r="H12" s="10"/>
      <c r="I12" s="10">
        <f>1490000*285/1645</f>
        <v>258145.89665653495</v>
      </c>
      <c r="J12" s="17">
        <f>D12*285/1645</f>
        <v>5646.984802431611</v>
      </c>
      <c r="K12" s="10">
        <f>I12+J12</f>
        <v>263792.8814589666</v>
      </c>
      <c r="L12" s="10">
        <v>13456</v>
      </c>
      <c r="M12" s="10">
        <v>16685</v>
      </c>
      <c r="N12" s="10"/>
      <c r="O12" s="10">
        <f>1490000*1360/1645</f>
        <v>1231854.1033434651</v>
      </c>
      <c r="P12" s="17">
        <f>D12*1360/1645</f>
        <v>26947.015197568388</v>
      </c>
      <c r="Q12" s="10">
        <f>O12+P12</f>
        <v>1258801.1185410335</v>
      </c>
      <c r="R12" s="10">
        <v>63886</v>
      </c>
      <c r="S12" s="10">
        <v>79154</v>
      </c>
      <c r="T12" s="10"/>
      <c r="U12" s="10"/>
      <c r="V12" s="10"/>
      <c r="W12" s="10"/>
      <c r="X12" s="4"/>
    </row>
    <row r="13" spans="1:24" ht="12">
      <c r="A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4"/>
    </row>
    <row r="14" spans="1:24" ht="12.75" thickBot="1">
      <c r="A14" s="1" t="s">
        <v>2</v>
      </c>
      <c r="C14" s="16">
        <f>SUM(C9:C13)</f>
        <v>2925000</v>
      </c>
      <c r="D14" s="16">
        <f>SUM(D9:D13)</f>
        <v>187776</v>
      </c>
      <c r="E14" s="16">
        <f>SUM(E9:E13)</f>
        <v>3112776</v>
      </c>
      <c r="F14" s="16">
        <f>SUM(F9:F13)</f>
        <v>309356</v>
      </c>
      <c r="G14" s="16">
        <f>SUM(G9:G13)</f>
        <v>383356</v>
      </c>
      <c r="H14" s="10"/>
      <c r="I14" s="16">
        <f>SUM(I9:I13)</f>
        <v>509736.80574744404</v>
      </c>
      <c r="J14" s="16">
        <f>SUM(J9:J13)</f>
        <v>32786.67090356452</v>
      </c>
      <c r="K14" s="16">
        <f>SUM(K9:K13)</f>
        <v>542523.4766510086</v>
      </c>
      <c r="L14" s="16">
        <f>SUM(L9:L13)</f>
        <v>53818</v>
      </c>
      <c r="M14" s="16">
        <f>SUM(M9:M13)</f>
        <v>66743</v>
      </c>
      <c r="N14" s="10"/>
      <c r="O14" s="16">
        <f>SUM(O9:O13)</f>
        <v>2415263.194252556</v>
      </c>
      <c r="P14" s="16">
        <f>SUM(P9:P13)</f>
        <v>154989.32909643548</v>
      </c>
      <c r="Q14" s="16">
        <f>SUM(Q9:Q13)</f>
        <v>2570252.5233489918</v>
      </c>
      <c r="R14" s="16">
        <f>SUM(R9:R13)</f>
        <v>255538</v>
      </c>
      <c r="S14" s="16">
        <f>SUM(S9:S13)</f>
        <v>316613</v>
      </c>
      <c r="T14" s="10"/>
      <c r="U14" s="16">
        <f>SUM(U9:U10)</f>
        <v>0</v>
      </c>
      <c r="V14" s="16">
        <f>SUM(V9:V10)</f>
        <v>0</v>
      </c>
      <c r="W14" s="16">
        <f>SUM(W9:W10)</f>
        <v>0</v>
      </c>
      <c r="X14" s="4"/>
    </row>
    <row r="15" ht="12.75" thickTop="1"/>
  </sheetData>
  <sheetProtection/>
  <printOptions/>
  <pageMargins left="0.75" right="0.75" top="1" bottom="1" header="0.5" footer="0.5"/>
  <pageSetup horizontalDpi="600" verticalDpi="600" orientation="landscape" scale="75"/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2012-01-19T20:11:37Z</cp:lastPrinted>
  <dcterms:created xsi:type="dcterms:W3CDTF">1997-11-06T16:03:09Z</dcterms:created>
  <dcterms:modified xsi:type="dcterms:W3CDTF">2012-01-19T20:11:42Z</dcterms:modified>
  <cp:category/>
  <cp:version/>
  <cp:contentType/>
  <cp:contentStatus/>
</cp:coreProperties>
</file>