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30" windowHeight="4215" activeTab="0"/>
  </bookViews>
  <sheets>
    <sheet name="average UG resident" sheetId="1" r:id="rId1"/>
  </sheet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<sst xmlns="http://schemas.openxmlformats.org/spreadsheetml/2006/main" count="109" uniqueCount="33">
  <si>
    <t>FY 2003</t>
  </si>
  <si>
    <t>FY 2004</t>
  </si>
  <si>
    <t>midyear</t>
  </si>
  <si>
    <t>College Park</t>
  </si>
  <si>
    <t xml:space="preserve">Bowie State  </t>
  </si>
  <si>
    <t xml:space="preserve">Towson  </t>
  </si>
  <si>
    <t>Eastern Shore</t>
  </si>
  <si>
    <t xml:space="preserve">Frostburg State  </t>
  </si>
  <si>
    <t xml:space="preserve">Coppin   </t>
  </si>
  <si>
    <t xml:space="preserve">Salisbury  </t>
  </si>
  <si>
    <t>Baltimore County</t>
  </si>
  <si>
    <t>Average</t>
  </si>
  <si>
    <t>Original</t>
  </si>
  <si>
    <t>U of Baltimore</t>
  </si>
  <si>
    <t xml:space="preserve">Coppin State  </t>
  </si>
  <si>
    <t>Salisbury</t>
  </si>
  <si>
    <t>over org 03</t>
  </si>
  <si>
    <t>Full-time undergraduate tuition rates</t>
  </si>
  <si>
    <t>Resident</t>
  </si>
  <si>
    <t>Non-Resident</t>
  </si>
  <si>
    <t xml:space="preserve">Final </t>
  </si>
  <si>
    <t>%</t>
  </si>
  <si>
    <t>increase</t>
  </si>
  <si>
    <t>Fall '99 (FY 2000)</t>
  </si>
  <si>
    <t>Tuition</t>
  </si>
  <si>
    <t>Fees</t>
  </si>
  <si>
    <t>Total</t>
  </si>
  <si>
    <t>Fall '00 (FY 2001)</t>
  </si>
  <si>
    <t>Fall '01 (FY 2002)</t>
  </si>
  <si>
    <t>Fall '02 (FY 2003)</t>
  </si>
  <si>
    <t>Fall '03 (FY 2004)</t>
  </si>
  <si>
    <t>Fall '04 (FY2005)</t>
  </si>
  <si>
    <t>% inc final 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</si>
</sst>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;;;"/>
    <numFmt numFmtId="166" formatCode="#,##0.0_);\(#,##0.0\)"/>
    <numFmt numFmtId="167" formatCode="0.0"/>
    <numFmt numFmtId="168" formatCode="#,##0.0_);[Red]\(#,##0.0\)"/>
    <numFmt numFmtId="169" formatCode="General_)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Courier"/>
      <family val="0"/>
    </font>
    <font>
      <b/>
      <u val="single"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37" fontId="0" fillId="0" borderId="0" xfId="0" applyAlignment="1">
      <alignment/>
    </xf>
    <xf numFmtId="37" fontId="6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7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64" fontId="5" fillId="0" borderId="0" xfId="19" applyNumberFormat="1" applyFont="1" applyBorder="1" applyAlignment="1">
      <alignment horizontal="right"/>
    </xf>
    <xf numFmtId="164" fontId="6" fillId="0" borderId="0" xfId="19" applyNumberFormat="1" applyFont="1" applyBorder="1" applyAlignment="1">
      <alignment/>
    </xf>
    <xf numFmtId="37" fontId="8" fillId="0" borderId="0" xfId="0" applyFont="1" applyAlignment="1">
      <alignment horizontal="center"/>
    </xf>
    <xf numFmtId="37" fontId="5" fillId="0" borderId="0" xfId="0" applyFont="1" applyAlignment="1" applyProtection="1">
      <alignment horizontal="right"/>
      <protection/>
    </xf>
    <xf numFmtId="37" fontId="6" fillId="0" borderId="0" xfId="0" applyFont="1" applyAlignment="1">
      <alignment horizontal="right"/>
    </xf>
    <xf numFmtId="37" fontId="5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>
      <alignment horizontal="right"/>
    </xf>
    <xf numFmtId="37" fontId="6" fillId="2" borderId="0" xfId="0" applyFont="1" applyFill="1" applyAlignment="1">
      <alignment horizontal="center"/>
    </xf>
    <xf numFmtId="37" fontId="9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164" fontId="5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15.50390625" style="2" customWidth="1"/>
    <col min="2" max="4" width="8.25390625" style="2" customWidth="1"/>
    <col min="5" max="5" width="1.37890625" style="2" customWidth="1"/>
    <col min="6" max="9" width="8.00390625" style="2" customWidth="1"/>
    <col min="10" max="10" width="1.12109375" style="2" customWidth="1"/>
    <col min="11" max="14" width="8.00390625" style="2" customWidth="1"/>
    <col min="15" max="15" width="1.875" style="2" customWidth="1"/>
    <col min="16" max="20" width="9.00390625" style="2" customWidth="1"/>
    <col min="21" max="21" width="1.75390625" style="2" customWidth="1"/>
    <col min="22" max="24" width="8.375" style="2" customWidth="1"/>
    <col min="25" max="25" width="11.875" style="2" customWidth="1"/>
    <col min="26" max="26" width="1.37890625" style="2" customWidth="1"/>
    <col min="27" max="29" width="8.375" style="2" customWidth="1"/>
    <col min="30" max="30" width="10.00390625" style="2" customWidth="1"/>
    <col min="31" max="16384" width="9.00390625" style="2" customWidth="1"/>
  </cols>
  <sheetData>
    <row r="1" spans="1:30" ht="1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2.75">
      <c r="A5" s="3"/>
      <c r="B5" s="19" t="s">
        <v>18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12.75">
      <c r="A6" s="1"/>
      <c r="B6" s="21" t="s">
        <v>23</v>
      </c>
      <c r="C6" s="21"/>
      <c r="D6" s="21"/>
      <c r="E6" s="3"/>
      <c r="F6" s="21" t="s">
        <v>27</v>
      </c>
      <c r="G6" s="21"/>
      <c r="H6" s="21"/>
      <c r="I6" s="21"/>
      <c r="J6" s="3"/>
      <c r="K6" s="21" t="s">
        <v>28</v>
      </c>
      <c r="L6" s="21"/>
      <c r="M6" s="21"/>
      <c r="N6" s="21"/>
      <c r="O6" s="3"/>
      <c r="P6" s="21" t="s">
        <v>29</v>
      </c>
      <c r="Q6" s="21"/>
      <c r="R6" s="21"/>
      <c r="S6" s="21"/>
      <c r="T6" s="1"/>
      <c r="U6" s="1"/>
      <c r="V6" s="21" t="s">
        <v>30</v>
      </c>
      <c r="W6" s="21"/>
      <c r="X6" s="21"/>
      <c r="Y6" s="21"/>
      <c r="Z6" s="3"/>
      <c r="AA6" s="21" t="s">
        <v>31</v>
      </c>
      <c r="AB6" s="21"/>
      <c r="AC6" s="21"/>
      <c r="AD6" s="21"/>
    </row>
    <row r="7" spans="1:30" ht="12.75">
      <c r="A7" s="4"/>
      <c r="C7" s="3"/>
      <c r="D7" s="3" t="s">
        <v>20</v>
      </c>
      <c r="E7" s="3"/>
      <c r="G7" s="3"/>
      <c r="H7" s="3" t="s">
        <v>20</v>
      </c>
      <c r="I7" s="3" t="s">
        <v>21</v>
      </c>
      <c r="J7" s="3"/>
      <c r="L7" s="3"/>
      <c r="M7" s="3" t="s">
        <v>20</v>
      </c>
      <c r="N7" s="3" t="s">
        <v>21</v>
      </c>
      <c r="O7" s="3"/>
      <c r="P7" s="5" t="s">
        <v>12</v>
      </c>
      <c r="Q7" s="5" t="s">
        <v>2</v>
      </c>
      <c r="R7" s="3"/>
      <c r="S7" s="3" t="s">
        <v>20</v>
      </c>
      <c r="T7" s="3" t="s">
        <v>21</v>
      </c>
      <c r="U7" s="3"/>
      <c r="V7" s="5"/>
      <c r="W7" s="3"/>
      <c r="X7" s="3" t="s">
        <v>20</v>
      </c>
      <c r="Y7" s="9" t="s">
        <v>32</v>
      </c>
      <c r="Z7" s="9"/>
      <c r="AA7" s="5"/>
      <c r="AB7" s="3"/>
      <c r="AC7" s="3" t="s">
        <v>20</v>
      </c>
      <c r="AD7" s="3" t="s">
        <v>21</v>
      </c>
    </row>
    <row r="8" spans="1:30" ht="12.75">
      <c r="A8" s="1"/>
      <c r="B8" s="13" t="s">
        <v>24</v>
      </c>
      <c r="C8" s="13" t="s">
        <v>25</v>
      </c>
      <c r="D8" s="13" t="s">
        <v>26</v>
      </c>
      <c r="E8" s="13"/>
      <c r="F8" s="13" t="s">
        <v>24</v>
      </c>
      <c r="G8" s="13" t="s">
        <v>25</v>
      </c>
      <c r="H8" s="13" t="s">
        <v>26</v>
      </c>
      <c r="I8" s="13" t="s">
        <v>22</v>
      </c>
      <c r="J8" s="13"/>
      <c r="K8" s="13" t="s">
        <v>24</v>
      </c>
      <c r="L8" s="13" t="s">
        <v>25</v>
      </c>
      <c r="M8" s="13" t="s">
        <v>26</v>
      </c>
      <c r="N8" s="13" t="s">
        <v>22</v>
      </c>
      <c r="O8" s="13"/>
      <c r="P8" s="6" t="s">
        <v>0</v>
      </c>
      <c r="Q8" s="6" t="s">
        <v>0</v>
      </c>
      <c r="R8" s="13" t="s">
        <v>25</v>
      </c>
      <c r="S8" s="13" t="s">
        <v>26</v>
      </c>
      <c r="T8" s="13" t="s">
        <v>22</v>
      </c>
      <c r="U8" s="13"/>
      <c r="V8" s="6" t="s">
        <v>1</v>
      </c>
      <c r="W8" s="13" t="s">
        <v>25</v>
      </c>
      <c r="X8" s="13" t="s">
        <v>26</v>
      </c>
      <c r="Y8" s="10" t="s">
        <v>16</v>
      </c>
      <c r="Z8" s="10"/>
      <c r="AA8" s="6" t="s">
        <v>1</v>
      </c>
      <c r="AB8" s="13" t="s">
        <v>25</v>
      </c>
      <c r="AC8" s="13" t="s">
        <v>26</v>
      </c>
      <c r="AD8" s="13" t="s">
        <v>22</v>
      </c>
    </row>
    <row r="9" spans="1:30" ht="12.75">
      <c r="A9" s="7" t="s">
        <v>3</v>
      </c>
      <c r="B9" s="14">
        <v>4050</v>
      </c>
      <c r="C9" s="14">
        <v>889</v>
      </c>
      <c r="D9" s="14">
        <f>SUM(B9:C9)</f>
        <v>4939</v>
      </c>
      <c r="E9" s="14"/>
      <c r="F9" s="14">
        <v>4172</v>
      </c>
      <c r="G9" s="14">
        <v>964</v>
      </c>
      <c r="H9" s="14">
        <f>F9+G9</f>
        <v>5136</v>
      </c>
      <c r="I9" s="17">
        <f>(H9-D9)/D9</f>
        <v>0.03988661672403321</v>
      </c>
      <c r="J9" s="17"/>
      <c r="K9" s="14">
        <v>4334</v>
      </c>
      <c r="L9" s="14">
        <v>1007</v>
      </c>
      <c r="M9" s="14">
        <f>SUM(K9:L9)</f>
        <v>5341</v>
      </c>
      <c r="N9" s="17">
        <f>(M9-H9)/H9</f>
        <v>0.03991433021806853</v>
      </c>
      <c r="O9" s="17"/>
      <c r="P9" s="8">
        <v>4508</v>
      </c>
      <c r="Q9" s="8">
        <v>4800</v>
      </c>
      <c r="R9" s="8">
        <v>1098</v>
      </c>
      <c r="S9" s="8">
        <f>Q9+R9</f>
        <v>5898</v>
      </c>
      <c r="T9" s="18">
        <f>(S9-M9)/M9</f>
        <v>0.10428758659427073</v>
      </c>
      <c r="U9" s="8"/>
      <c r="V9" s="8">
        <v>5568</v>
      </c>
      <c r="W9" s="8">
        <v>1191</v>
      </c>
      <c r="X9" s="8">
        <f>SUM(V9:W9)</f>
        <v>6759</v>
      </c>
      <c r="Y9" s="18">
        <f>(X9-(P9+R9))/(P9+R9)</f>
        <v>0.20567249375668925</v>
      </c>
      <c r="Z9" s="18"/>
      <c r="AA9" s="8">
        <v>6200</v>
      </c>
      <c r="AB9" s="8">
        <v>1226</v>
      </c>
      <c r="AC9" s="8">
        <f>SUM(AA9:AB9)</f>
        <v>7426</v>
      </c>
      <c r="AD9" s="11">
        <f>(AC9-X9)/X9</f>
        <v>0.09868323716526113</v>
      </c>
    </row>
    <row r="10" spans="1:30" ht="12.75">
      <c r="A10" s="7" t="s">
        <v>4</v>
      </c>
      <c r="B10" s="14">
        <v>2828</v>
      </c>
      <c r="C10" s="14">
        <v>836</v>
      </c>
      <c r="D10" s="14">
        <f aca="true" t="shared" si="0" ref="D10:D17">SUM(B10:C10)</f>
        <v>3664</v>
      </c>
      <c r="E10" s="14"/>
      <c r="F10" s="14">
        <v>2941</v>
      </c>
      <c r="G10" s="14">
        <v>837</v>
      </c>
      <c r="H10" s="14">
        <f aca="true" t="shared" si="1" ref="H10:H17">F10+G10</f>
        <v>3778</v>
      </c>
      <c r="I10" s="17">
        <f aca="true" t="shared" si="2" ref="I10:I17">(H10-D10)/D10</f>
        <v>0.03111353711790393</v>
      </c>
      <c r="J10" s="17"/>
      <c r="K10" s="14">
        <v>2941</v>
      </c>
      <c r="L10" s="14">
        <v>841</v>
      </c>
      <c r="M10" s="14">
        <f aca="true" t="shared" si="3" ref="M10:M17">SUM(K10:L10)</f>
        <v>3782</v>
      </c>
      <c r="N10" s="17">
        <f aca="true" t="shared" si="4" ref="N10:N17">(M10-H10)/H10</f>
        <v>0.0010587612493382743</v>
      </c>
      <c r="O10" s="17"/>
      <c r="P10" s="8">
        <v>2941</v>
      </c>
      <c r="Q10" s="8">
        <v>3258</v>
      </c>
      <c r="R10" s="8">
        <v>961</v>
      </c>
      <c r="S10" s="8">
        <f aca="true" t="shared" si="5" ref="S10:S17">Q10+R10</f>
        <v>4219</v>
      </c>
      <c r="T10" s="18">
        <f aca="true" t="shared" si="6" ref="T10:T17">(S10-M10)/M10</f>
        <v>0.11554732945531465</v>
      </c>
      <c r="U10" s="8"/>
      <c r="V10" s="8">
        <v>3682</v>
      </c>
      <c r="W10" s="8">
        <v>1171</v>
      </c>
      <c r="X10" s="8">
        <f aca="true" t="shared" si="7" ref="X10:X17">SUM(V10:W10)</f>
        <v>4853</v>
      </c>
      <c r="Y10" s="18">
        <f aca="true" t="shared" si="8" ref="Y10:Y17">(X10-(P10+R10))/(P10+R10)</f>
        <v>0.24372116863147103</v>
      </c>
      <c r="Z10" s="18"/>
      <c r="AA10" s="8">
        <v>4047</v>
      </c>
      <c r="AB10" s="8">
        <v>1171</v>
      </c>
      <c r="AC10" s="8">
        <f aca="true" t="shared" si="9" ref="AC10:AC17">SUM(AA10:AB10)</f>
        <v>5218</v>
      </c>
      <c r="AD10" s="11">
        <f aca="true" t="shared" si="10" ref="AD10:AD17">(AC10-X10)/X10</f>
        <v>0.07521120956109623</v>
      </c>
    </row>
    <row r="11" spans="1:30" ht="12.75">
      <c r="A11" s="7" t="s">
        <v>5</v>
      </c>
      <c r="B11" s="14">
        <v>3332</v>
      </c>
      <c r="C11" s="14">
        <v>1188</v>
      </c>
      <c r="D11" s="14">
        <f t="shared" si="0"/>
        <v>4520</v>
      </c>
      <c r="E11" s="14"/>
      <c r="F11" s="14">
        <v>3466</v>
      </c>
      <c r="G11" s="14">
        <v>1254</v>
      </c>
      <c r="H11" s="14">
        <f t="shared" si="1"/>
        <v>4720</v>
      </c>
      <c r="I11" s="17">
        <f t="shared" si="2"/>
        <v>0.04424778761061947</v>
      </c>
      <c r="J11" s="17"/>
      <c r="K11" s="14">
        <v>3605</v>
      </c>
      <c r="L11" s="14">
        <v>1379</v>
      </c>
      <c r="M11" s="14">
        <f t="shared" si="3"/>
        <v>4984</v>
      </c>
      <c r="N11" s="17">
        <f t="shared" si="4"/>
        <v>0.05593220338983051</v>
      </c>
      <c r="O11" s="17"/>
      <c r="P11" s="8">
        <v>3712</v>
      </c>
      <c r="Q11" s="8">
        <v>3994</v>
      </c>
      <c r="R11" s="8">
        <v>1597</v>
      </c>
      <c r="S11" s="8">
        <f t="shared" si="5"/>
        <v>5591</v>
      </c>
      <c r="T11" s="18">
        <f t="shared" si="6"/>
        <v>0.12178972712680577</v>
      </c>
      <c r="U11" s="8"/>
      <c r="V11" s="8">
        <v>4528</v>
      </c>
      <c r="W11" s="8">
        <v>1698</v>
      </c>
      <c r="X11" s="8">
        <f t="shared" si="7"/>
        <v>6226</v>
      </c>
      <c r="Y11" s="18">
        <f t="shared" si="8"/>
        <v>0.1727255603691844</v>
      </c>
      <c r="Z11" s="18"/>
      <c r="AA11" s="8">
        <v>4890</v>
      </c>
      <c r="AB11" s="8">
        <v>1782</v>
      </c>
      <c r="AC11" s="8">
        <f t="shared" si="9"/>
        <v>6672</v>
      </c>
      <c r="AD11" s="11">
        <f t="shared" si="10"/>
        <v>0.07163507870221651</v>
      </c>
    </row>
    <row r="12" spans="1:30" ht="12.75">
      <c r="A12" s="7" t="s">
        <v>6</v>
      </c>
      <c r="B12" s="14">
        <v>2680</v>
      </c>
      <c r="C12" s="14">
        <v>1153</v>
      </c>
      <c r="D12" s="14">
        <f t="shared" si="0"/>
        <v>3833</v>
      </c>
      <c r="E12" s="14"/>
      <c r="F12" s="14">
        <v>2787</v>
      </c>
      <c r="G12" s="14">
        <v>1207</v>
      </c>
      <c r="H12" s="14">
        <f t="shared" si="1"/>
        <v>3994</v>
      </c>
      <c r="I12" s="17">
        <f t="shared" si="2"/>
        <v>0.042003652491521</v>
      </c>
      <c r="J12" s="17"/>
      <c r="K12" s="14">
        <v>2871</v>
      </c>
      <c r="L12" s="14">
        <v>1257</v>
      </c>
      <c r="M12" s="14">
        <f t="shared" si="3"/>
        <v>4128</v>
      </c>
      <c r="N12" s="17">
        <f t="shared" si="4"/>
        <v>0.03355032548823235</v>
      </c>
      <c r="O12" s="17"/>
      <c r="P12" s="8">
        <v>2986</v>
      </c>
      <c r="Q12" s="8">
        <v>3181</v>
      </c>
      <c r="R12" s="8">
        <v>1432</v>
      </c>
      <c r="S12" s="8">
        <f t="shared" si="5"/>
        <v>4613</v>
      </c>
      <c r="T12" s="18">
        <f t="shared" si="6"/>
        <v>0.11749031007751938</v>
      </c>
      <c r="U12" s="8"/>
      <c r="V12" s="8">
        <v>3563</v>
      </c>
      <c r="W12" s="8">
        <v>1542</v>
      </c>
      <c r="X12" s="8">
        <f t="shared" si="7"/>
        <v>5105</v>
      </c>
      <c r="Y12" s="18">
        <f t="shared" si="8"/>
        <v>0.15550022634676325</v>
      </c>
      <c r="Z12" s="18"/>
      <c r="AA12" s="8">
        <v>3916</v>
      </c>
      <c r="AB12" s="8">
        <v>1642</v>
      </c>
      <c r="AC12" s="8">
        <f t="shared" si="9"/>
        <v>5558</v>
      </c>
      <c r="AD12" s="11">
        <f t="shared" si="10"/>
        <v>0.08873653281096963</v>
      </c>
    </row>
    <row r="13" spans="1:30" ht="12.75">
      <c r="A13" s="7" t="s">
        <v>7</v>
      </c>
      <c r="B13" s="14">
        <v>3216</v>
      </c>
      <c r="C13" s="14">
        <v>740</v>
      </c>
      <c r="D13" s="14">
        <f t="shared" si="0"/>
        <v>3956</v>
      </c>
      <c r="E13" s="14"/>
      <c r="F13" s="14">
        <v>3342</v>
      </c>
      <c r="G13" s="14">
        <v>790</v>
      </c>
      <c r="H13" s="14">
        <f t="shared" si="1"/>
        <v>4132</v>
      </c>
      <c r="I13" s="17">
        <f t="shared" si="2"/>
        <v>0.044489383215369056</v>
      </c>
      <c r="J13" s="17"/>
      <c r="K13" s="14">
        <v>3444</v>
      </c>
      <c r="L13" s="14">
        <v>812</v>
      </c>
      <c r="M13" s="14">
        <f t="shared" si="3"/>
        <v>4256</v>
      </c>
      <c r="N13" s="17">
        <f t="shared" si="4"/>
        <v>0.030009680542110357</v>
      </c>
      <c r="O13" s="17"/>
      <c r="P13" s="8">
        <v>3566</v>
      </c>
      <c r="Q13" s="8">
        <v>3814</v>
      </c>
      <c r="R13" s="8">
        <v>986</v>
      </c>
      <c r="S13" s="8">
        <f t="shared" si="5"/>
        <v>4800</v>
      </c>
      <c r="T13" s="18">
        <f t="shared" si="6"/>
        <v>0.12781954887218044</v>
      </c>
      <c r="U13" s="8"/>
      <c r="V13" s="8">
        <v>4316</v>
      </c>
      <c r="W13" s="8">
        <v>1026</v>
      </c>
      <c r="X13" s="8">
        <f t="shared" si="7"/>
        <v>5342</v>
      </c>
      <c r="Y13" s="18">
        <f t="shared" si="8"/>
        <v>0.1735500878734622</v>
      </c>
      <c r="Z13" s="18"/>
      <c r="AA13" s="8">
        <v>4720</v>
      </c>
      <c r="AB13" s="8">
        <v>1110</v>
      </c>
      <c r="AC13" s="8">
        <f t="shared" si="9"/>
        <v>5830</v>
      </c>
      <c r="AD13" s="11">
        <f t="shared" si="10"/>
        <v>0.09135155372519656</v>
      </c>
    </row>
    <row r="14" spans="1:30" ht="12.75">
      <c r="A14" s="7" t="s">
        <v>8</v>
      </c>
      <c r="B14" s="14">
        <v>2571</v>
      </c>
      <c r="C14" s="14">
        <v>701</v>
      </c>
      <c r="D14" s="14">
        <f t="shared" si="0"/>
        <v>3272</v>
      </c>
      <c r="E14" s="14"/>
      <c r="F14" s="14">
        <v>2648</v>
      </c>
      <c r="G14" s="14">
        <v>722</v>
      </c>
      <c r="H14" s="14">
        <f t="shared" si="1"/>
        <v>3370</v>
      </c>
      <c r="I14" s="17">
        <f t="shared" si="2"/>
        <v>0.029951100244498777</v>
      </c>
      <c r="J14" s="17"/>
      <c r="K14" s="14">
        <v>2727</v>
      </c>
      <c r="L14" s="14">
        <v>750</v>
      </c>
      <c r="M14" s="14">
        <f t="shared" si="3"/>
        <v>3477</v>
      </c>
      <c r="N14" s="17">
        <f t="shared" si="4"/>
        <v>0.03175074183976261</v>
      </c>
      <c r="O14" s="17"/>
      <c r="P14" s="8">
        <v>2837</v>
      </c>
      <c r="Q14" s="8">
        <v>2877</v>
      </c>
      <c r="R14" s="8">
        <v>1082</v>
      </c>
      <c r="S14" s="8">
        <f t="shared" si="5"/>
        <v>3959</v>
      </c>
      <c r="T14" s="18">
        <f t="shared" si="6"/>
        <v>0.13862525165372447</v>
      </c>
      <c r="U14" s="8"/>
      <c r="V14" s="8">
        <v>3142</v>
      </c>
      <c r="W14" s="8">
        <v>1098</v>
      </c>
      <c r="X14" s="8">
        <f t="shared" si="7"/>
        <v>4240</v>
      </c>
      <c r="Y14" s="18">
        <f t="shared" si="8"/>
        <v>0.08190865016585863</v>
      </c>
      <c r="Z14" s="18"/>
      <c r="AA14" s="8">
        <v>3330</v>
      </c>
      <c r="AB14" s="8">
        <v>1124</v>
      </c>
      <c r="AC14" s="8">
        <f t="shared" si="9"/>
        <v>4454</v>
      </c>
      <c r="AD14" s="11">
        <f t="shared" si="10"/>
        <v>0.05047169811320755</v>
      </c>
    </row>
    <row r="15" spans="1:30" ht="12.75">
      <c r="A15" s="7" t="s">
        <v>13</v>
      </c>
      <c r="B15" s="14">
        <v>3542</v>
      </c>
      <c r="C15" s="14">
        <v>580</v>
      </c>
      <c r="D15" s="14">
        <f t="shared" si="0"/>
        <v>4122</v>
      </c>
      <c r="E15" s="14"/>
      <c r="F15" s="14">
        <v>3542</v>
      </c>
      <c r="G15" s="14">
        <v>628</v>
      </c>
      <c r="H15" s="14">
        <f t="shared" si="1"/>
        <v>4170</v>
      </c>
      <c r="I15" s="17">
        <f t="shared" si="2"/>
        <v>0.011644832605531296</v>
      </c>
      <c r="J15" s="17"/>
      <c r="K15" s="14">
        <v>3684</v>
      </c>
      <c r="L15" s="14">
        <v>820</v>
      </c>
      <c r="M15" s="14">
        <f t="shared" si="3"/>
        <v>4504</v>
      </c>
      <c r="N15" s="17">
        <f t="shared" si="4"/>
        <v>0.08009592326139088</v>
      </c>
      <c r="O15" s="17"/>
      <c r="P15" s="8">
        <v>3832</v>
      </c>
      <c r="Q15" s="8">
        <v>4082</v>
      </c>
      <c r="R15" s="8">
        <v>1108</v>
      </c>
      <c r="S15" s="8">
        <f t="shared" si="5"/>
        <v>5190</v>
      </c>
      <c r="T15" s="18">
        <f t="shared" si="6"/>
        <v>0.15230905861456484</v>
      </c>
      <c r="U15" s="8"/>
      <c r="V15" s="8">
        <v>4613</v>
      </c>
      <c r="W15" s="8">
        <v>1300</v>
      </c>
      <c r="X15" s="8">
        <f t="shared" si="7"/>
        <v>5913</v>
      </c>
      <c r="Y15" s="18">
        <f t="shared" si="8"/>
        <v>0.19696356275303645</v>
      </c>
      <c r="Z15" s="18"/>
      <c r="AA15" s="8">
        <v>5028</v>
      </c>
      <c r="AB15" s="8">
        <v>1420</v>
      </c>
      <c r="AC15" s="8">
        <f t="shared" si="9"/>
        <v>6448</v>
      </c>
      <c r="AD15" s="11">
        <f t="shared" si="10"/>
        <v>0.09047860646034162</v>
      </c>
    </row>
    <row r="16" spans="1:30" ht="12.75">
      <c r="A16" s="7" t="s">
        <v>9</v>
      </c>
      <c r="B16" s="14">
        <v>2972</v>
      </c>
      <c r="C16" s="14">
        <v>1184</v>
      </c>
      <c r="D16" s="14">
        <f t="shared" si="0"/>
        <v>4156</v>
      </c>
      <c r="E16" s="14"/>
      <c r="F16" s="14">
        <v>3092</v>
      </c>
      <c r="G16" s="14">
        <v>1220</v>
      </c>
      <c r="H16" s="14">
        <f t="shared" si="1"/>
        <v>4312</v>
      </c>
      <c r="I16" s="17">
        <f t="shared" si="2"/>
        <v>0.03753609239653513</v>
      </c>
      <c r="J16" s="17"/>
      <c r="K16" s="14">
        <v>3216</v>
      </c>
      <c r="L16" s="14">
        <v>1270</v>
      </c>
      <c r="M16" s="14">
        <f t="shared" si="3"/>
        <v>4486</v>
      </c>
      <c r="N16" s="17">
        <f t="shared" si="4"/>
        <v>0.040352504638218926</v>
      </c>
      <c r="O16" s="17"/>
      <c r="P16" s="8">
        <v>3346</v>
      </c>
      <c r="Q16" s="8">
        <v>3564</v>
      </c>
      <c r="R16" s="8">
        <v>1410</v>
      </c>
      <c r="S16" s="8">
        <f t="shared" si="5"/>
        <v>4974</v>
      </c>
      <c r="T16" s="18">
        <f t="shared" si="6"/>
        <v>0.10878288007133304</v>
      </c>
      <c r="U16" s="8"/>
      <c r="V16" s="8">
        <v>4134</v>
      </c>
      <c r="W16" s="8">
        <v>1430</v>
      </c>
      <c r="X16" s="8">
        <f t="shared" si="7"/>
        <v>5564</v>
      </c>
      <c r="Y16" s="18">
        <f t="shared" si="8"/>
        <v>0.16989066442388562</v>
      </c>
      <c r="Z16" s="18"/>
      <c r="AA16" s="8">
        <v>4546</v>
      </c>
      <c r="AB16" s="8">
        <v>1430</v>
      </c>
      <c r="AC16" s="8">
        <f t="shared" si="9"/>
        <v>5976</v>
      </c>
      <c r="AD16" s="11">
        <f t="shared" si="10"/>
        <v>0.07404744787922359</v>
      </c>
    </row>
    <row r="17" spans="1:30" ht="12.75">
      <c r="A17" s="7" t="s">
        <v>10</v>
      </c>
      <c r="B17" s="14">
        <v>4046</v>
      </c>
      <c r="C17" s="14">
        <v>1114</v>
      </c>
      <c r="D17" s="14">
        <f t="shared" si="0"/>
        <v>5160</v>
      </c>
      <c r="E17" s="14"/>
      <c r="F17" s="14">
        <v>4206</v>
      </c>
      <c r="G17" s="14">
        <v>1284</v>
      </c>
      <c r="H17" s="14">
        <f t="shared" si="1"/>
        <v>5490</v>
      </c>
      <c r="I17" s="17">
        <f t="shared" si="2"/>
        <v>0.06395348837209303</v>
      </c>
      <c r="J17" s="17"/>
      <c r="K17" s="14">
        <v>4374</v>
      </c>
      <c r="L17" s="14">
        <v>1536</v>
      </c>
      <c r="M17" s="14">
        <f t="shared" si="3"/>
        <v>5910</v>
      </c>
      <c r="N17" s="17">
        <f t="shared" si="4"/>
        <v>0.07650273224043716</v>
      </c>
      <c r="O17" s="17"/>
      <c r="P17" s="8">
        <v>4550</v>
      </c>
      <c r="Q17" s="8">
        <v>4844</v>
      </c>
      <c r="R17" s="8">
        <v>1748</v>
      </c>
      <c r="S17" s="8">
        <f t="shared" si="5"/>
        <v>6592</v>
      </c>
      <c r="T17" s="18">
        <f t="shared" si="6"/>
        <v>0.11539763113367174</v>
      </c>
      <c r="U17" s="8"/>
      <c r="V17" s="8">
        <v>5570</v>
      </c>
      <c r="W17" s="8">
        <v>1818</v>
      </c>
      <c r="X17" s="8">
        <f t="shared" si="7"/>
        <v>7388</v>
      </c>
      <c r="Y17" s="18">
        <f t="shared" si="8"/>
        <v>0.17307081613210543</v>
      </c>
      <c r="Z17" s="18"/>
      <c r="AA17" s="8">
        <v>6120</v>
      </c>
      <c r="AB17" s="8">
        <v>1900</v>
      </c>
      <c r="AC17" s="8">
        <f t="shared" si="9"/>
        <v>8020</v>
      </c>
      <c r="AD17" s="11">
        <f t="shared" si="10"/>
        <v>0.08554412560909583</v>
      </c>
    </row>
    <row r="18" spans="1:30" s="1" customFormat="1" ht="12.75">
      <c r="A18" s="1" t="s">
        <v>11</v>
      </c>
      <c r="B18" s="15"/>
      <c r="C18" s="15"/>
      <c r="D18" s="15"/>
      <c r="E18" s="15"/>
      <c r="F18" s="15"/>
      <c r="G18" s="15"/>
      <c r="H18" s="15"/>
      <c r="I18" s="12">
        <f>AVERAGE(I9:I17)</f>
        <v>0.038314054530900546</v>
      </c>
      <c r="J18" s="12"/>
      <c r="K18" s="15"/>
      <c r="L18" s="15"/>
      <c r="M18" s="15"/>
      <c r="N18" s="12">
        <f>AVERAGE(N9:N17)</f>
        <v>0.043240800318598845</v>
      </c>
      <c r="O18" s="12"/>
      <c r="T18" s="22">
        <f>AVERAGE(T9:T17)</f>
        <v>0.12244992484437613</v>
      </c>
      <c r="Y18" s="22">
        <f>AVERAGE(Y9:Y17)</f>
        <v>0.17477813671693956</v>
      </c>
      <c r="Z18" s="12"/>
      <c r="AD18" s="12">
        <f>AVERAGE(AD9:AD17)</f>
        <v>0.08068438778073429</v>
      </c>
    </row>
    <row r="19" spans="2:15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15" ht="12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30" ht="12.75">
      <c r="B21" s="19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2:30" ht="12.75">
      <c r="B22" s="21" t="s">
        <v>23</v>
      </c>
      <c r="C22" s="21"/>
      <c r="D22" s="21"/>
      <c r="E22" s="3"/>
      <c r="F22" s="21" t="s">
        <v>27</v>
      </c>
      <c r="G22" s="21"/>
      <c r="H22" s="21"/>
      <c r="I22" s="21"/>
      <c r="J22" s="3"/>
      <c r="K22" s="21" t="s">
        <v>28</v>
      </c>
      <c r="L22" s="21"/>
      <c r="M22" s="21"/>
      <c r="N22" s="21"/>
      <c r="O22" s="3"/>
      <c r="P22" s="21" t="s">
        <v>29</v>
      </c>
      <c r="Q22" s="21"/>
      <c r="R22" s="21"/>
      <c r="S22" s="21"/>
      <c r="T22" s="1"/>
      <c r="U22" s="1"/>
      <c r="V22" s="21" t="s">
        <v>30</v>
      </c>
      <c r="W22" s="21"/>
      <c r="X22" s="21"/>
      <c r="Y22" s="21"/>
      <c r="Z22" s="3"/>
      <c r="AA22" s="21" t="s">
        <v>31</v>
      </c>
      <c r="AB22" s="21"/>
      <c r="AC22" s="21"/>
      <c r="AD22" s="21"/>
    </row>
    <row r="23" spans="1:30" ht="12.75">
      <c r="A23" s="4"/>
      <c r="C23" s="3"/>
      <c r="D23" s="3" t="s">
        <v>20</v>
      </c>
      <c r="E23" s="3"/>
      <c r="G23" s="3"/>
      <c r="H23" s="3" t="s">
        <v>20</v>
      </c>
      <c r="I23" s="3" t="s">
        <v>21</v>
      </c>
      <c r="J23" s="3"/>
      <c r="L23" s="3"/>
      <c r="M23" s="3" t="s">
        <v>20</v>
      </c>
      <c r="N23" s="3" t="s">
        <v>21</v>
      </c>
      <c r="O23" s="3"/>
      <c r="P23" s="5" t="s">
        <v>12</v>
      </c>
      <c r="Q23" s="5" t="s">
        <v>2</v>
      </c>
      <c r="R23" s="3"/>
      <c r="S23" s="3" t="s">
        <v>20</v>
      </c>
      <c r="T23" s="3" t="s">
        <v>21</v>
      </c>
      <c r="U23" s="3"/>
      <c r="V23" s="5"/>
      <c r="W23" s="3"/>
      <c r="X23" s="3" t="s">
        <v>20</v>
      </c>
      <c r="Y23" s="9" t="s">
        <v>32</v>
      </c>
      <c r="Z23" s="9"/>
      <c r="AA23" s="5"/>
      <c r="AB23" s="3"/>
      <c r="AC23" s="3" t="s">
        <v>20</v>
      </c>
      <c r="AD23" s="3" t="s">
        <v>21</v>
      </c>
    </row>
    <row r="24" spans="1:30" ht="12.75">
      <c r="A24" s="1"/>
      <c r="B24" s="13" t="s">
        <v>24</v>
      </c>
      <c r="C24" s="13" t="s">
        <v>25</v>
      </c>
      <c r="D24" s="13" t="s">
        <v>26</v>
      </c>
      <c r="E24" s="13"/>
      <c r="F24" s="13" t="s">
        <v>24</v>
      </c>
      <c r="G24" s="13" t="s">
        <v>25</v>
      </c>
      <c r="H24" s="13" t="s">
        <v>26</v>
      </c>
      <c r="I24" s="13" t="s">
        <v>22</v>
      </c>
      <c r="J24" s="13"/>
      <c r="K24" s="13" t="s">
        <v>24</v>
      </c>
      <c r="L24" s="13" t="s">
        <v>25</v>
      </c>
      <c r="M24" s="13" t="s">
        <v>26</v>
      </c>
      <c r="N24" s="13" t="s">
        <v>22</v>
      </c>
      <c r="O24" s="13"/>
      <c r="P24" s="6" t="s">
        <v>0</v>
      </c>
      <c r="Q24" s="6" t="s">
        <v>0</v>
      </c>
      <c r="R24" s="13" t="s">
        <v>25</v>
      </c>
      <c r="S24" s="13" t="s">
        <v>26</v>
      </c>
      <c r="T24" s="13" t="s">
        <v>22</v>
      </c>
      <c r="U24" s="13"/>
      <c r="V24" s="6" t="s">
        <v>1</v>
      </c>
      <c r="W24" s="13" t="s">
        <v>25</v>
      </c>
      <c r="X24" s="13" t="s">
        <v>26</v>
      </c>
      <c r="Y24" s="10" t="s">
        <v>16</v>
      </c>
      <c r="Z24" s="10"/>
      <c r="AA24" s="6" t="s">
        <v>1</v>
      </c>
      <c r="AB24" s="13" t="s">
        <v>25</v>
      </c>
      <c r="AC24" s="13" t="s">
        <v>26</v>
      </c>
      <c r="AD24" s="13" t="s">
        <v>22</v>
      </c>
    </row>
    <row r="25" spans="1:30" ht="12.75">
      <c r="A25" s="7" t="s">
        <v>3</v>
      </c>
      <c r="B25" s="14">
        <v>10938</v>
      </c>
      <c r="C25" s="14">
        <f>C9</f>
        <v>889</v>
      </c>
      <c r="D25" s="14">
        <f aca="true" t="shared" si="11" ref="D25:D33">SUM(B25:C25)</f>
        <v>11827</v>
      </c>
      <c r="E25" s="14"/>
      <c r="F25" s="14">
        <v>11704</v>
      </c>
      <c r="G25" s="14">
        <f>G9</f>
        <v>964</v>
      </c>
      <c r="H25" s="14">
        <f>G25+F25</f>
        <v>12668</v>
      </c>
      <c r="I25" s="17">
        <f aca="true" t="shared" si="12" ref="I25:I33">(H25-D25)/D25</f>
        <v>0.07110848059524816</v>
      </c>
      <c r="J25" s="17"/>
      <c r="K25" s="14">
        <v>12406</v>
      </c>
      <c r="L25" s="14">
        <f>+L9</f>
        <v>1007</v>
      </c>
      <c r="M25" s="14">
        <f>SUM(K25:L25)</f>
        <v>13413</v>
      </c>
      <c r="N25" s="17">
        <f aca="true" t="shared" si="13" ref="N25:N33">(M25-H25)/H25</f>
        <v>0.05880959898958005</v>
      </c>
      <c r="O25" s="17"/>
      <c r="P25" s="8">
        <v>13026</v>
      </c>
      <c r="Q25" s="8">
        <v>14002</v>
      </c>
      <c r="R25" s="8">
        <f>+R9</f>
        <v>1098</v>
      </c>
      <c r="S25" s="8">
        <f aca="true" t="shared" si="14" ref="S25:S33">Q25+R25</f>
        <v>15100</v>
      </c>
      <c r="T25" s="18">
        <f aca="true" t="shared" si="15" ref="T25:T33">(S25-M25)/M25</f>
        <v>0.1257735033176769</v>
      </c>
      <c r="U25" s="8"/>
      <c r="V25" s="8">
        <v>16242</v>
      </c>
      <c r="W25" s="8">
        <f>+W9</f>
        <v>1191</v>
      </c>
      <c r="X25" s="8">
        <f aca="true" t="shared" si="16" ref="X25:X33">SUM(V25:W25)</f>
        <v>17433</v>
      </c>
      <c r="Y25" s="18">
        <f aca="true" t="shared" si="17" ref="Y25:Y33">(X25-(P25+R25))/(P25+R25)</f>
        <v>0.2342820730671198</v>
      </c>
      <c r="Z25" s="18"/>
      <c r="AA25" s="8">
        <v>17500</v>
      </c>
      <c r="AB25" s="8">
        <f>+AB9</f>
        <v>1226</v>
      </c>
      <c r="AC25" s="8">
        <f aca="true" t="shared" si="18" ref="AC25:AC33">SUM(AA25:AB25)</f>
        <v>18726</v>
      </c>
      <c r="AD25" s="11">
        <f aca="true" t="shared" si="19" ref="AD25:AD33">(AC25-X25)/X25</f>
        <v>0.07416967819652383</v>
      </c>
    </row>
    <row r="26" spans="1:30" ht="12.75">
      <c r="A26" s="7" t="s">
        <v>4</v>
      </c>
      <c r="B26" s="14">
        <v>8145</v>
      </c>
      <c r="C26" s="14">
        <f aca="true" t="shared" si="20" ref="C26:C33">C10</f>
        <v>836</v>
      </c>
      <c r="D26" s="14">
        <f t="shared" si="11"/>
        <v>8981</v>
      </c>
      <c r="E26" s="14"/>
      <c r="F26" s="14">
        <v>8512</v>
      </c>
      <c r="G26" s="14">
        <f aca="true" t="shared" si="21" ref="G26:G33">G10</f>
        <v>837</v>
      </c>
      <c r="H26" s="14">
        <f aca="true" t="shared" si="22" ref="H26:H33">G26+F26</f>
        <v>9349</v>
      </c>
      <c r="I26" s="17">
        <f t="shared" si="12"/>
        <v>0.040975392495267784</v>
      </c>
      <c r="J26" s="17"/>
      <c r="K26" s="14">
        <v>9023</v>
      </c>
      <c r="L26" s="14">
        <f aca="true" t="shared" si="23" ref="L26:L33">+L10</f>
        <v>841</v>
      </c>
      <c r="M26" s="14">
        <f aca="true" t="shared" si="24" ref="M26:M33">SUM(K26:L26)</f>
        <v>9864</v>
      </c>
      <c r="N26" s="17">
        <f t="shared" si="13"/>
        <v>0.05508610546582522</v>
      </c>
      <c r="O26" s="17"/>
      <c r="P26" s="8">
        <v>9023</v>
      </c>
      <c r="Q26" s="8">
        <v>9995</v>
      </c>
      <c r="R26" s="8">
        <f aca="true" t="shared" si="25" ref="R26:R33">+R10</f>
        <v>961</v>
      </c>
      <c r="S26" s="8">
        <f t="shared" si="14"/>
        <v>10956</v>
      </c>
      <c r="T26" s="18">
        <f t="shared" si="15"/>
        <v>0.11070559610705596</v>
      </c>
      <c r="U26" s="8"/>
      <c r="V26" s="8">
        <v>11294</v>
      </c>
      <c r="W26" s="8">
        <f aca="true" t="shared" si="26" ref="W26:W33">+W10</f>
        <v>1171</v>
      </c>
      <c r="X26" s="8">
        <f t="shared" si="16"/>
        <v>12465</v>
      </c>
      <c r="Y26" s="18">
        <f t="shared" si="17"/>
        <v>0.24849759615384615</v>
      </c>
      <c r="Z26" s="18"/>
      <c r="AA26" s="8">
        <v>12412</v>
      </c>
      <c r="AB26" s="8">
        <f aca="true" t="shared" si="27" ref="AB26:AB33">+AB10</f>
        <v>1171</v>
      </c>
      <c r="AC26" s="8">
        <f t="shared" si="18"/>
        <v>13583</v>
      </c>
      <c r="AD26" s="11">
        <f t="shared" si="19"/>
        <v>0.0896911351784998</v>
      </c>
    </row>
    <row r="27" spans="1:30" ht="12.75">
      <c r="A27" s="7" t="s">
        <v>5</v>
      </c>
      <c r="B27" s="14">
        <v>9336</v>
      </c>
      <c r="C27" s="14">
        <f t="shared" si="20"/>
        <v>1188</v>
      </c>
      <c r="D27" s="14">
        <f t="shared" si="11"/>
        <v>10524</v>
      </c>
      <c r="E27" s="14"/>
      <c r="F27" s="14">
        <v>9896</v>
      </c>
      <c r="G27" s="14">
        <f t="shared" si="21"/>
        <v>1254</v>
      </c>
      <c r="H27" s="14">
        <f t="shared" si="22"/>
        <v>11150</v>
      </c>
      <c r="I27" s="17">
        <f t="shared" si="12"/>
        <v>0.05948308627898138</v>
      </c>
      <c r="J27" s="17"/>
      <c r="K27" s="14">
        <v>10491</v>
      </c>
      <c r="L27" s="14">
        <f t="shared" si="23"/>
        <v>1379</v>
      </c>
      <c r="M27" s="14">
        <f t="shared" si="24"/>
        <v>11870</v>
      </c>
      <c r="N27" s="17">
        <f t="shared" si="13"/>
        <v>0.06457399103139014</v>
      </c>
      <c r="O27" s="17"/>
      <c r="P27" s="8">
        <v>10891</v>
      </c>
      <c r="Q27" s="8">
        <v>11714</v>
      </c>
      <c r="R27" s="8">
        <f t="shared" si="25"/>
        <v>1597</v>
      </c>
      <c r="S27" s="8">
        <f t="shared" si="14"/>
        <v>13311</v>
      </c>
      <c r="T27" s="18">
        <f t="shared" si="15"/>
        <v>0.12139848357203033</v>
      </c>
      <c r="U27" s="8"/>
      <c r="V27" s="8">
        <v>12600</v>
      </c>
      <c r="W27" s="8">
        <f t="shared" si="26"/>
        <v>1698</v>
      </c>
      <c r="X27" s="8">
        <f t="shared" si="16"/>
        <v>14298</v>
      </c>
      <c r="Y27" s="18">
        <f t="shared" si="17"/>
        <v>0.14493914157591287</v>
      </c>
      <c r="Z27" s="18"/>
      <c r="AA27" s="8">
        <v>13570</v>
      </c>
      <c r="AB27" s="8">
        <f t="shared" si="27"/>
        <v>1782</v>
      </c>
      <c r="AC27" s="8">
        <f t="shared" si="18"/>
        <v>15352</v>
      </c>
      <c r="AD27" s="11">
        <f t="shared" si="19"/>
        <v>0.0737166037208001</v>
      </c>
    </row>
    <row r="28" spans="1:30" ht="12.75">
      <c r="A28" s="7" t="s">
        <v>6</v>
      </c>
      <c r="B28" s="14">
        <v>7290</v>
      </c>
      <c r="C28" s="14">
        <f t="shared" si="20"/>
        <v>1153</v>
      </c>
      <c r="D28" s="14">
        <f t="shared" si="11"/>
        <v>8443</v>
      </c>
      <c r="E28" s="14"/>
      <c r="F28" s="14">
        <v>7290</v>
      </c>
      <c r="G28" s="14">
        <f t="shared" si="21"/>
        <v>1207</v>
      </c>
      <c r="H28" s="14">
        <f t="shared" si="22"/>
        <v>8497</v>
      </c>
      <c r="I28" s="17">
        <f t="shared" si="12"/>
        <v>0.006395830865805993</v>
      </c>
      <c r="J28" s="17"/>
      <c r="K28" s="14">
        <v>7355</v>
      </c>
      <c r="L28" s="14">
        <f t="shared" si="23"/>
        <v>1257</v>
      </c>
      <c r="M28" s="14">
        <f t="shared" si="24"/>
        <v>8612</v>
      </c>
      <c r="N28" s="17">
        <f t="shared" si="13"/>
        <v>0.013534188537130752</v>
      </c>
      <c r="O28" s="17"/>
      <c r="P28" s="8">
        <v>7455</v>
      </c>
      <c r="Q28" s="8">
        <v>7945</v>
      </c>
      <c r="R28" s="8">
        <f t="shared" si="25"/>
        <v>1432</v>
      </c>
      <c r="S28" s="8">
        <f t="shared" si="14"/>
        <v>9377</v>
      </c>
      <c r="T28" s="18">
        <f t="shared" si="15"/>
        <v>0.08882954017649791</v>
      </c>
      <c r="U28" s="8"/>
      <c r="V28" s="8">
        <v>8898</v>
      </c>
      <c r="W28" s="8">
        <f t="shared" si="26"/>
        <v>1542</v>
      </c>
      <c r="X28" s="8">
        <f t="shared" si="16"/>
        <v>10440</v>
      </c>
      <c r="Y28" s="18">
        <f t="shared" si="17"/>
        <v>0.17474963429728818</v>
      </c>
      <c r="Z28" s="18"/>
      <c r="AA28" s="8">
        <v>9779</v>
      </c>
      <c r="AB28" s="8">
        <f t="shared" si="27"/>
        <v>1642</v>
      </c>
      <c r="AC28" s="8">
        <f t="shared" si="18"/>
        <v>11421</v>
      </c>
      <c r="AD28" s="11">
        <f t="shared" si="19"/>
        <v>0.0939655172413793</v>
      </c>
    </row>
    <row r="29" spans="1:30" ht="12.75">
      <c r="A29" s="7" t="s">
        <v>7</v>
      </c>
      <c r="B29" s="14">
        <v>7916</v>
      </c>
      <c r="C29" s="14">
        <f t="shared" si="20"/>
        <v>740</v>
      </c>
      <c r="D29" s="14">
        <f t="shared" si="11"/>
        <v>8656</v>
      </c>
      <c r="E29" s="14"/>
      <c r="F29" s="14">
        <v>8492</v>
      </c>
      <c r="G29" s="14">
        <f t="shared" si="21"/>
        <v>790</v>
      </c>
      <c r="H29" s="14">
        <f t="shared" si="22"/>
        <v>9282</v>
      </c>
      <c r="I29" s="17">
        <f t="shared" si="12"/>
        <v>0.07231977818853974</v>
      </c>
      <c r="J29" s="17"/>
      <c r="K29" s="14">
        <v>8942</v>
      </c>
      <c r="L29" s="14">
        <f t="shared" si="23"/>
        <v>812</v>
      </c>
      <c r="M29" s="14">
        <f t="shared" si="24"/>
        <v>9754</v>
      </c>
      <c r="N29" s="17">
        <f t="shared" si="13"/>
        <v>0.050851109674639086</v>
      </c>
      <c r="O29" s="17"/>
      <c r="P29" s="8">
        <v>9232</v>
      </c>
      <c r="Q29" s="8">
        <v>9910</v>
      </c>
      <c r="R29" s="8">
        <f t="shared" si="25"/>
        <v>986</v>
      </c>
      <c r="S29" s="8">
        <f t="shared" si="14"/>
        <v>10896</v>
      </c>
      <c r="T29" s="18">
        <f t="shared" si="15"/>
        <v>0.11708017223703096</v>
      </c>
      <c r="U29" s="8"/>
      <c r="V29" s="8">
        <v>11216</v>
      </c>
      <c r="W29" s="8">
        <f t="shared" si="26"/>
        <v>1026</v>
      </c>
      <c r="X29" s="8">
        <f t="shared" si="16"/>
        <v>12242</v>
      </c>
      <c r="Y29" s="18">
        <f t="shared" si="17"/>
        <v>0.19808181640242709</v>
      </c>
      <c r="Z29" s="18"/>
      <c r="AA29" s="8">
        <v>12264</v>
      </c>
      <c r="AB29" s="8">
        <f t="shared" si="27"/>
        <v>1110</v>
      </c>
      <c r="AC29" s="8">
        <f t="shared" si="18"/>
        <v>13374</v>
      </c>
      <c r="AD29" s="11">
        <f t="shared" si="19"/>
        <v>0.0924685508903774</v>
      </c>
    </row>
    <row r="30" spans="1:30" ht="12.75">
      <c r="A30" s="7" t="s">
        <v>14</v>
      </c>
      <c r="B30" s="14">
        <v>7403</v>
      </c>
      <c r="C30" s="14">
        <f t="shared" si="20"/>
        <v>701</v>
      </c>
      <c r="D30" s="14">
        <f t="shared" si="11"/>
        <v>8104</v>
      </c>
      <c r="E30" s="14"/>
      <c r="F30" s="14">
        <v>7625</v>
      </c>
      <c r="G30" s="14">
        <f t="shared" si="21"/>
        <v>722</v>
      </c>
      <c r="H30" s="14">
        <f t="shared" si="22"/>
        <v>8347</v>
      </c>
      <c r="I30" s="17">
        <f t="shared" si="12"/>
        <v>0.029985192497532082</v>
      </c>
      <c r="J30" s="17"/>
      <c r="K30" s="14">
        <v>7854</v>
      </c>
      <c r="L30" s="14">
        <f t="shared" si="23"/>
        <v>750</v>
      </c>
      <c r="M30" s="14">
        <f t="shared" si="24"/>
        <v>8604</v>
      </c>
      <c r="N30" s="17">
        <f t="shared" si="13"/>
        <v>0.030789505211453218</v>
      </c>
      <c r="O30" s="17"/>
      <c r="P30" s="8">
        <v>8168</v>
      </c>
      <c r="Q30" s="8">
        <v>8286</v>
      </c>
      <c r="R30" s="8">
        <f t="shared" si="25"/>
        <v>1082</v>
      </c>
      <c r="S30" s="8">
        <f t="shared" si="14"/>
        <v>9368</v>
      </c>
      <c r="T30" s="18">
        <f t="shared" si="15"/>
        <v>0.08879590887959089</v>
      </c>
      <c r="U30" s="8"/>
      <c r="V30" s="8">
        <v>8964</v>
      </c>
      <c r="W30" s="8">
        <f t="shared" si="26"/>
        <v>1098</v>
      </c>
      <c r="X30" s="8">
        <f t="shared" si="16"/>
        <v>10062</v>
      </c>
      <c r="Y30" s="18">
        <f t="shared" si="17"/>
        <v>0.08778378378378378</v>
      </c>
      <c r="Z30" s="18"/>
      <c r="AA30" s="8">
        <v>9502</v>
      </c>
      <c r="AB30" s="8">
        <f t="shared" si="27"/>
        <v>1124</v>
      </c>
      <c r="AC30" s="8">
        <f t="shared" si="18"/>
        <v>10626</v>
      </c>
      <c r="AD30" s="11">
        <f t="shared" si="19"/>
        <v>0.05605247465712582</v>
      </c>
    </row>
    <row r="31" spans="1:30" ht="12.75">
      <c r="A31" s="7" t="s">
        <v>13</v>
      </c>
      <c r="B31" s="14">
        <v>10884</v>
      </c>
      <c r="C31" s="14">
        <f t="shared" si="20"/>
        <v>580</v>
      </c>
      <c r="D31" s="14">
        <f t="shared" si="11"/>
        <v>11464</v>
      </c>
      <c r="E31" s="14"/>
      <c r="F31" s="14">
        <v>11320</v>
      </c>
      <c r="G31" s="14">
        <f t="shared" si="21"/>
        <v>628</v>
      </c>
      <c r="H31" s="14">
        <f t="shared" si="22"/>
        <v>11948</v>
      </c>
      <c r="I31" s="17">
        <f t="shared" si="12"/>
        <v>0.042219120725750174</v>
      </c>
      <c r="J31" s="17"/>
      <c r="K31" s="14">
        <v>11774</v>
      </c>
      <c r="L31" s="14">
        <f t="shared" si="23"/>
        <v>820</v>
      </c>
      <c r="M31" s="14">
        <f t="shared" si="24"/>
        <v>12594</v>
      </c>
      <c r="N31" s="17">
        <f t="shared" si="13"/>
        <v>0.054067626380984266</v>
      </c>
      <c r="O31" s="17"/>
      <c r="P31" s="8">
        <v>12480</v>
      </c>
      <c r="Q31" s="8">
        <v>13291</v>
      </c>
      <c r="R31" s="8">
        <f t="shared" si="25"/>
        <v>1108</v>
      </c>
      <c r="S31" s="8">
        <f t="shared" si="14"/>
        <v>14399</v>
      </c>
      <c r="T31" s="18">
        <f t="shared" si="15"/>
        <v>0.1433222169286962</v>
      </c>
      <c r="U31" s="8"/>
      <c r="V31" s="8">
        <v>15019</v>
      </c>
      <c r="W31" s="8">
        <f t="shared" si="26"/>
        <v>1300</v>
      </c>
      <c r="X31" s="8">
        <f t="shared" si="16"/>
        <v>16319</v>
      </c>
      <c r="Y31" s="18">
        <f t="shared" si="17"/>
        <v>0.20098616426258464</v>
      </c>
      <c r="Z31" s="18"/>
      <c r="AA31" s="8">
        <v>16371</v>
      </c>
      <c r="AB31" s="8">
        <f t="shared" si="27"/>
        <v>1420</v>
      </c>
      <c r="AC31" s="8">
        <f t="shared" si="18"/>
        <v>17791</v>
      </c>
      <c r="AD31" s="11">
        <f t="shared" si="19"/>
        <v>0.09020160549053251</v>
      </c>
    </row>
    <row r="32" spans="1:30" ht="12.75">
      <c r="A32" s="7" t="s">
        <v>15</v>
      </c>
      <c r="B32" s="14">
        <v>7366</v>
      </c>
      <c r="C32" s="14">
        <f t="shared" si="20"/>
        <v>1184</v>
      </c>
      <c r="D32" s="14">
        <f t="shared" si="11"/>
        <v>8550</v>
      </c>
      <c r="E32" s="14"/>
      <c r="F32" s="14">
        <v>7828</v>
      </c>
      <c r="G32" s="14">
        <f t="shared" si="21"/>
        <v>1220</v>
      </c>
      <c r="H32" s="14">
        <f t="shared" si="22"/>
        <v>9048</v>
      </c>
      <c r="I32" s="17">
        <f t="shared" si="12"/>
        <v>0.05824561403508772</v>
      </c>
      <c r="J32" s="17"/>
      <c r="K32" s="14">
        <v>8672</v>
      </c>
      <c r="L32" s="14">
        <f t="shared" si="23"/>
        <v>1270</v>
      </c>
      <c r="M32" s="14">
        <f t="shared" si="24"/>
        <v>9942</v>
      </c>
      <c r="N32" s="17">
        <f t="shared" si="13"/>
        <v>0.09880636604774536</v>
      </c>
      <c r="O32" s="17"/>
      <c r="P32" s="8">
        <v>9030</v>
      </c>
      <c r="Q32" s="8">
        <v>9498</v>
      </c>
      <c r="R32" s="8">
        <f t="shared" si="25"/>
        <v>1410</v>
      </c>
      <c r="S32" s="8">
        <f t="shared" si="14"/>
        <v>10908</v>
      </c>
      <c r="T32" s="18">
        <f t="shared" si="15"/>
        <v>0.0971635485817743</v>
      </c>
      <c r="U32" s="8"/>
      <c r="V32" s="8">
        <v>11022</v>
      </c>
      <c r="W32" s="8">
        <f t="shared" si="26"/>
        <v>1430</v>
      </c>
      <c r="X32" s="8">
        <f t="shared" si="16"/>
        <v>12452</v>
      </c>
      <c r="Y32" s="18">
        <f t="shared" si="17"/>
        <v>0.19272030651340996</v>
      </c>
      <c r="Z32" s="18"/>
      <c r="AA32" s="8">
        <v>12124</v>
      </c>
      <c r="AB32" s="8">
        <f t="shared" si="27"/>
        <v>1430</v>
      </c>
      <c r="AC32" s="8">
        <f t="shared" si="18"/>
        <v>13554</v>
      </c>
      <c r="AD32" s="11">
        <f t="shared" si="19"/>
        <v>0.08849983938323161</v>
      </c>
    </row>
    <row r="33" spans="1:30" ht="12.75">
      <c r="A33" s="7" t="s">
        <v>10</v>
      </c>
      <c r="B33" s="14">
        <v>8519</v>
      </c>
      <c r="C33" s="14">
        <f t="shared" si="20"/>
        <v>1114</v>
      </c>
      <c r="D33" s="14">
        <f t="shared" si="11"/>
        <v>9633</v>
      </c>
      <c r="E33" s="14"/>
      <c r="F33" s="14">
        <v>8974</v>
      </c>
      <c r="G33" s="14">
        <f t="shared" si="21"/>
        <v>1284</v>
      </c>
      <c r="H33" s="14">
        <f t="shared" si="22"/>
        <v>10258</v>
      </c>
      <c r="I33" s="17">
        <f t="shared" si="12"/>
        <v>0.06488113775563169</v>
      </c>
      <c r="J33" s="17"/>
      <c r="K33" s="14">
        <v>9754</v>
      </c>
      <c r="L33" s="14">
        <f t="shared" si="23"/>
        <v>1536</v>
      </c>
      <c r="M33" s="14">
        <f t="shared" si="24"/>
        <v>11290</v>
      </c>
      <c r="N33" s="17">
        <f t="shared" si="13"/>
        <v>0.10060440631702086</v>
      </c>
      <c r="O33" s="17"/>
      <c r="P33" s="8">
        <v>10656</v>
      </c>
      <c r="Q33" s="8">
        <v>11338</v>
      </c>
      <c r="R33" s="8">
        <f t="shared" si="25"/>
        <v>1748</v>
      </c>
      <c r="S33" s="8">
        <f t="shared" si="14"/>
        <v>13086</v>
      </c>
      <c r="T33" s="18">
        <f t="shared" si="15"/>
        <v>0.15907883082373783</v>
      </c>
      <c r="U33" s="8"/>
      <c r="V33" s="8">
        <v>12472</v>
      </c>
      <c r="W33" s="8">
        <f t="shared" si="26"/>
        <v>1818</v>
      </c>
      <c r="X33" s="8">
        <f t="shared" si="16"/>
        <v>14290</v>
      </c>
      <c r="Y33" s="18">
        <f t="shared" si="17"/>
        <v>0.15204772653982587</v>
      </c>
      <c r="Z33" s="18"/>
      <c r="AA33" s="8">
        <v>13720</v>
      </c>
      <c r="AB33" s="8">
        <f t="shared" si="27"/>
        <v>1900</v>
      </c>
      <c r="AC33" s="8">
        <f t="shared" si="18"/>
        <v>15620</v>
      </c>
      <c r="AD33" s="11">
        <f t="shared" si="19"/>
        <v>0.09307207837648705</v>
      </c>
    </row>
    <row r="34" spans="1:30" ht="12.75">
      <c r="A34" s="1" t="s">
        <v>11</v>
      </c>
      <c r="B34" s="1"/>
      <c r="C34" s="1"/>
      <c r="D34" s="1"/>
      <c r="E34" s="1"/>
      <c r="F34" s="1"/>
      <c r="G34" s="1"/>
      <c r="H34" s="1"/>
      <c r="I34" s="12">
        <f>AVERAGE(I25:I33)</f>
        <v>0.0495126259375383</v>
      </c>
      <c r="J34" s="12"/>
      <c r="K34" s="1"/>
      <c r="L34" s="1"/>
      <c r="M34" s="1"/>
      <c r="N34" s="12">
        <f>AVERAGE(N25:N33)</f>
        <v>0.058569210850641006</v>
      </c>
      <c r="O34" s="12"/>
      <c r="P34" s="1"/>
      <c r="Q34" s="1"/>
      <c r="R34" s="1"/>
      <c r="S34" s="1"/>
      <c r="T34" s="22">
        <f>AVERAGE(T25:T33)</f>
        <v>0.11690531118045458</v>
      </c>
      <c r="U34" s="1"/>
      <c r="V34" s="1"/>
      <c r="W34" s="1"/>
      <c r="X34" s="1"/>
      <c r="Y34" s="22">
        <f>AVERAGE(Y25:Y33)</f>
        <v>0.18156536028846648</v>
      </c>
      <c r="Z34" s="12"/>
      <c r="AA34" s="1"/>
      <c r="AB34" s="1"/>
      <c r="AC34" s="1"/>
      <c r="AD34" s="12">
        <f>AVERAGE(AD25:AD33)</f>
        <v>0.08353749812610638</v>
      </c>
    </row>
    <row r="37" ht="12.75">
      <c r="W37" s="23"/>
    </row>
  </sheetData>
  <mergeCells count="15">
    <mergeCell ref="K22:N22"/>
    <mergeCell ref="P6:S6"/>
    <mergeCell ref="P22:S22"/>
    <mergeCell ref="V6:Y6"/>
    <mergeCell ref="V22:Y22"/>
    <mergeCell ref="B22:D22"/>
    <mergeCell ref="F6:I6"/>
    <mergeCell ref="F22:I22"/>
    <mergeCell ref="AA6:AD6"/>
    <mergeCell ref="AA22:AD22"/>
    <mergeCell ref="B21:AD21"/>
    <mergeCell ref="A1:AD1"/>
    <mergeCell ref="B5:AD5"/>
    <mergeCell ref="B6:D6"/>
    <mergeCell ref="K6:N6"/>
  </mergeCells>
  <printOptions gridLines="1" horizontalCentered="1"/>
  <pageMargins left="0.28" right="0.2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Computer Facility</dc:creator>
  <cp:keywords/>
  <dc:description/>
  <cp:lastModifiedBy>Julie Parker</cp:lastModifiedBy>
  <cp:lastPrinted>2003-12-09T14:59:17Z</cp:lastPrinted>
  <dcterms:created xsi:type="dcterms:W3CDTF">1998-03-17T16:27:31Z</dcterms:created>
  <dcterms:modified xsi:type="dcterms:W3CDTF">2004-09-28T18:48:28Z</dcterms:modified>
  <cp:category/>
  <cp:version/>
  <cp:contentType/>
  <cp:contentStatus/>
</cp:coreProperties>
</file>